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3"/>
  <workbookPr defaultThemeVersion="124226"/>
  <mc:AlternateContent xmlns:mc="http://schemas.openxmlformats.org/markup-compatibility/2006">
    <mc:Choice Requires="x15">
      <x15ac:absPath xmlns:x15ac="http://schemas.microsoft.com/office/spreadsheetml/2010/11/ac" url="C:\Users\tugusheva\Desktop\ПФХД 2019-2022гг\ПФХД 2021\27.12.2021\школы\Сух.Карабулак\"/>
    </mc:Choice>
  </mc:AlternateContent>
  <xr:revisionPtr revIDLastSave="0" documentId="13_ncr:1_{DB1A334D-CB37-4D58-BFE9-9A9B6C204B10}" xr6:coauthVersionLast="36" xr6:coauthVersionMax="36" xr10:uidLastSave="{00000000-0000-0000-0000-000000000000}"/>
  <bookViews>
    <workbookView xWindow="480" yWindow="150" windowWidth="15600" windowHeight="9240" activeTab="1" xr2:uid="{00000000-000D-0000-FFFF-FFFF00000000}"/>
  </bookViews>
  <sheets>
    <sheet name="раздел 1 " sheetId="1" r:id="rId1"/>
    <sheet name="раздел 2" sheetId="2" r:id="rId2"/>
    <sheet name="Лист1" sheetId="3" r:id="rId3"/>
  </sheets>
  <definedNames>
    <definedName name="_edn4" localSheetId="0">'раздел 1 '!$A$103</definedName>
    <definedName name="_edn6" localSheetId="0">'раздел 1 '!$A$107</definedName>
    <definedName name="_edn7" localSheetId="0">'раздел 1 '!$A$109</definedName>
    <definedName name="_ednref1" localSheetId="0">'раздел 1 '!$C$3</definedName>
    <definedName name="_ednref2" localSheetId="0">'раздел 1 '!$D$3</definedName>
    <definedName name="_ednref3" localSheetId="0">'раздел 1 '!$A$6</definedName>
    <definedName name="_ednref4" localSheetId="0">'раздел 1 '!$A$25</definedName>
    <definedName name="_ednref5" localSheetId="0">'раздел 1 '!$A$51</definedName>
    <definedName name="_ednref6" localSheetId="0">'раздел 1 '!$A$80</definedName>
    <definedName name="_ednref7" localSheetId="0">'раздел 1 '!$A$85</definedName>
  </definedNames>
  <calcPr calcId="191029"/>
</workbook>
</file>

<file path=xl/calcChain.xml><?xml version="1.0" encoding="utf-8"?>
<calcChain xmlns="http://schemas.openxmlformats.org/spreadsheetml/2006/main">
  <c r="F69" i="1" l="1"/>
  <c r="E12" i="1"/>
  <c r="G8" i="2" l="1"/>
  <c r="F67" i="1" l="1"/>
  <c r="F57" i="1" s="1"/>
  <c r="F51" i="1" s="1"/>
  <c r="F8" i="2" s="1"/>
  <c r="E67" i="1"/>
  <c r="E57" i="1" s="1"/>
  <c r="E51" i="1" s="1"/>
  <c r="E43" i="1"/>
  <c r="G25" i="1" l="1"/>
  <c r="F25" i="1"/>
  <c r="G67" i="1"/>
  <c r="G57" i="1" s="1"/>
  <c r="G51" i="1" s="1"/>
  <c r="H16" i="2" l="1"/>
  <c r="H28" i="2"/>
  <c r="H29" i="2" s="1"/>
  <c r="H19" i="2"/>
  <c r="H20" i="2" s="1"/>
  <c r="H13" i="2"/>
  <c r="H67" i="1"/>
  <c r="E37" i="1" l="1"/>
  <c r="F37" i="1"/>
  <c r="G37" i="1"/>
  <c r="E8" i="2" l="1"/>
  <c r="G13" i="2" l="1"/>
  <c r="G32" i="2"/>
  <c r="E13" i="2"/>
  <c r="E32" i="2"/>
  <c r="F49" i="1"/>
  <c r="G49" i="1"/>
  <c r="F43" i="1"/>
  <c r="G43" i="1"/>
  <c r="F30" i="1"/>
  <c r="G30" i="1"/>
  <c r="F23" i="1"/>
  <c r="F29" i="2" s="1"/>
  <c r="G23" i="1"/>
  <c r="G29" i="2" s="1"/>
  <c r="F19" i="1"/>
  <c r="F19" i="2" s="1"/>
  <c r="F20" i="2" s="1"/>
  <c r="G19" i="1"/>
  <c r="G19" i="2" s="1"/>
  <c r="G20" i="2" s="1"/>
  <c r="F16" i="1"/>
  <c r="G16" i="1"/>
  <c r="F8" i="1"/>
  <c r="E49" i="1"/>
  <c r="E30" i="1"/>
  <c r="G14" i="2" l="1"/>
  <c r="G16" i="2" s="1"/>
  <c r="G8" i="1"/>
  <c r="E29" i="1"/>
  <c r="G29" i="1"/>
  <c r="G7" i="1" s="1"/>
  <c r="E16" i="1"/>
  <c r="E19" i="1"/>
  <c r="E19" i="2" s="1"/>
  <c r="E25" i="1"/>
  <c r="E23" i="1" s="1"/>
  <c r="E29" i="2" s="1"/>
  <c r="E20" i="2" l="1"/>
  <c r="E14" i="2"/>
  <c r="E16" i="2" s="1"/>
  <c r="E8" i="1"/>
  <c r="E7" i="1" s="1"/>
  <c r="F29" i="1" l="1"/>
  <c r="F7" i="1" s="1"/>
  <c r="F13" i="2"/>
  <c r="F14" i="2" s="1"/>
  <c r="F16" i="2" s="1"/>
  <c r="F3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Казанцева Елена Эдуардовна</author>
  </authors>
  <commentList>
    <comment ref="A14" authorId="0" shapeId="0" xr:uid="{00000000-0006-0000-0000-000001000000}">
      <text>
        <r>
          <rPr>
            <b/>
            <sz val="9"/>
            <color indexed="81"/>
            <rFont val="Tahoma"/>
            <family val="2"/>
            <charset val="204"/>
          </rPr>
          <t>Казанцева Елена Эдуардовна:</t>
        </r>
        <r>
          <rPr>
            <sz val="9"/>
            <color indexed="81"/>
            <rFont val="Tahoma"/>
            <family val="2"/>
            <charset val="204"/>
          </rPr>
          <t xml:space="preserve">
гос.задание</t>
        </r>
      </text>
    </comment>
    <comment ref="A21" authorId="0" shapeId="0" xr:uid="{00000000-0006-0000-0000-000002000000}">
      <text>
        <r>
          <rPr>
            <b/>
            <sz val="9"/>
            <color indexed="81"/>
            <rFont val="Tahoma"/>
            <family val="2"/>
            <charset val="204"/>
          </rPr>
          <t>Казанцева Елена Эдуардовна:</t>
        </r>
        <r>
          <rPr>
            <sz val="9"/>
            <color indexed="81"/>
            <rFont val="Tahoma"/>
            <family val="2"/>
            <charset val="204"/>
          </rPr>
          <t xml:space="preserve">
иные цели </t>
        </r>
      </text>
    </comment>
    <comment ref="A27" authorId="0" shapeId="0" xr:uid="{00000000-0006-0000-0000-000003000000}">
      <text>
        <r>
          <rPr>
            <b/>
            <sz val="9"/>
            <color indexed="81"/>
            <rFont val="Tahoma"/>
            <family val="2"/>
            <charset val="204"/>
          </rPr>
          <t>Казанцева Елена Эдуардовна:</t>
        </r>
        <r>
          <rPr>
            <sz val="9"/>
            <color indexed="81"/>
            <rFont val="Tahoma"/>
            <family val="2"/>
            <charset val="204"/>
          </rPr>
          <t xml:space="preserve">
приносящая доход</t>
        </r>
      </text>
    </comment>
    <comment ref="A41" authorId="0" shapeId="0" xr:uid="{00000000-0006-0000-0000-000004000000}">
      <text>
        <r>
          <rPr>
            <b/>
            <sz val="9"/>
            <color indexed="81"/>
            <rFont val="Tahoma"/>
            <family val="2"/>
            <charset val="204"/>
          </rPr>
          <t>Казанцева Елена Эдуардовна:</t>
        </r>
        <r>
          <rPr>
            <sz val="9"/>
            <color indexed="81"/>
            <rFont val="Tahoma"/>
            <family val="2"/>
            <charset val="204"/>
          </rPr>
          <t xml:space="preserve">
путевки в ласточку</t>
        </r>
      </text>
    </comment>
  </commentList>
</comments>
</file>

<file path=xl/sharedStrings.xml><?xml version="1.0" encoding="utf-8"?>
<sst xmlns="http://schemas.openxmlformats.org/spreadsheetml/2006/main" count="227" uniqueCount="143">
  <si>
    <t>Наименование показателя</t>
  </si>
  <si>
    <t>Код строки</t>
  </si>
  <si>
    <t xml:space="preserve">Код по бюджетной классификации Российской Федерации[i] </t>
  </si>
  <si>
    <t xml:space="preserve">Аналитический код[ii] </t>
  </si>
  <si>
    <t>Сумма</t>
  </si>
  <si>
    <t>за пределами планового периода</t>
  </si>
  <si>
    <t xml:space="preserve">Остаток средств на начало текущего финансового года[iii] </t>
  </si>
  <si>
    <t>x</t>
  </si>
  <si>
    <r>
      <t>Остаток средств на конец текущего финансового года</t>
    </r>
    <r>
      <rPr>
        <vertAlign val="superscript"/>
        <sz val="10"/>
        <color theme="1"/>
        <rFont val="Times New Roman"/>
        <family val="1"/>
        <charset val="204"/>
      </rPr>
      <t>5</t>
    </r>
  </si>
  <si>
    <t>Доходы, всего:</t>
  </si>
  <si>
    <t>в том числе:</t>
  </si>
  <si>
    <t>доходы от собственности, всего</t>
  </si>
  <si>
    <t>доходы от оказания услуг, работ, компенсации затрат учреждений, всего</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</si>
  <si>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</si>
  <si>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</si>
  <si>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</si>
  <si>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безвозмездные денежные поступления, всего</t>
  </si>
  <si>
    <t>прочие доходы, всего</t>
  </si>
  <si>
    <t>целевые субсидии</t>
  </si>
  <si>
    <t>субсидии на осуществление капитальных вложений</t>
  </si>
  <si>
    <t>доходы от операций с активами, всего</t>
  </si>
  <si>
    <t xml:space="preserve">прочие поступления, всего[iv] </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</si>
  <si>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</si>
  <si>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</si>
  <si>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</si>
  <si>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</si>
  <si>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</si>
  <si>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</si>
  <si>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</si>
  <si>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</si>
  <si>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</si>
  <si>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</si>
  <si>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социальное обеспечение детей-сирот и детей, оставшихся без попечения родителей</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</si>
  <si>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</si>
  <si>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</si>
  <si>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</si>
  <si>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</si>
  <si>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</si>
  <si>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</si>
  <si>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 xml:space="preserve">расходы на закупку товаров, работ, услуг, всего[v] </t>
  </si>
  <si>
    <t>закупку научно-исследовательских и опытно-конструкторских работ</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</si>
  <si>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</si>
  <si>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</si>
  <si>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</si>
  <si>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</si>
  <si>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</si>
  <si>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</si>
  <si>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 xml:space="preserve">Выплаты, уменьшающие доход, всего[vi] </t>
  </si>
  <si>
    <r>
      <t>налог на прибыль</t>
    </r>
    <r>
      <rPr>
        <vertAlign val="superscript"/>
        <sz val="10"/>
        <color theme="1"/>
        <rFont val="Times New Roman"/>
        <family val="1"/>
        <charset val="204"/>
      </rPr>
      <t>8</t>
    </r>
    <r>
      <rPr>
        <sz val="10"/>
        <color theme="1"/>
        <rFont val="Times New Roman"/>
        <family val="1"/>
        <charset val="204"/>
      </rPr>
      <t xml:space="preserve"> </t>
    </r>
  </si>
  <si>
    <r>
      <t>налог на добавленную стоимость</t>
    </r>
    <r>
      <rPr>
        <vertAlign val="superscript"/>
        <sz val="10"/>
        <color theme="1"/>
        <rFont val="Times New Roman"/>
        <family val="1"/>
        <charset val="204"/>
      </rPr>
      <t>8</t>
    </r>
  </si>
  <si>
    <r>
      <t>прочие налоги, уменьшающие доход</t>
    </r>
    <r>
      <rPr>
        <vertAlign val="superscript"/>
        <sz val="10"/>
        <color theme="1"/>
        <rFont val="Times New Roman"/>
        <family val="1"/>
        <charset val="204"/>
      </rPr>
      <t>8</t>
    </r>
  </si>
  <si>
    <t xml:space="preserve">Прочие выплаты, всего[vii] </t>
  </si>
  <si>
    <t>возврат в бюджет средств субсидии</t>
  </si>
  <si>
    <r>
      <t>[i]</t>
    </r>
    <r>
      <rPr>
        <sz val="10"/>
        <color theme="1"/>
        <rFont val="Times New Roman"/>
        <family val="1"/>
        <charset val="204"/>
      </rPr>
      <t xml:space="preserve"> В </t>
    </r>
    <r>
      <rPr>
        <sz val="10"/>
        <rFont val="Times New Roman"/>
        <family val="1"/>
        <charset val="204"/>
      </rPr>
      <t>графе 3</t>
    </r>
    <r>
      <rPr>
        <sz val="10"/>
        <color theme="1"/>
        <rFont val="Times New Roman"/>
        <family val="1"/>
        <charset val="204"/>
      </rPr>
      <t xml:space="preserve"> отражаются:</t>
    </r>
  </si>
  <si>
    <r>
      <t xml:space="preserve">    по  </t>
    </r>
    <r>
      <rPr>
        <sz val="10"/>
        <rFont val="Times New Roman"/>
        <family val="1"/>
        <charset val="204"/>
      </rPr>
      <t>строкам  1100</t>
    </r>
    <r>
      <rPr>
        <sz val="10"/>
        <color theme="1"/>
        <rFont val="Times New Roman"/>
        <family val="1"/>
        <charset val="204"/>
      </rPr>
      <t xml:space="preserve">  -  </t>
    </r>
    <r>
      <rPr>
        <sz val="10"/>
        <rFont val="Times New Roman"/>
        <family val="1"/>
        <charset val="204"/>
      </rPr>
      <t>1900</t>
    </r>
    <r>
      <rPr>
        <sz val="10"/>
        <color theme="1"/>
        <rFont val="Times New Roman"/>
        <family val="1"/>
        <charset val="204"/>
      </rPr>
      <t xml:space="preserve">  - коды аналитической группы подвида доходов бюджетов классификации доходов бюджетов;</t>
    </r>
  </si>
  <si>
    <t xml:space="preserve">    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</si>
  <si>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r>
      <t xml:space="preserve">    по  </t>
    </r>
    <r>
      <rPr>
        <sz val="10"/>
        <rFont val="Times New Roman"/>
        <family val="1"/>
        <charset val="204"/>
      </rPr>
      <t>строкам  2000</t>
    </r>
    <r>
      <rPr>
        <sz val="10"/>
        <color theme="1"/>
        <rFont val="Times New Roman"/>
        <family val="1"/>
        <charset val="204"/>
      </rPr>
      <t xml:space="preserve">  -  </t>
    </r>
    <r>
      <rPr>
        <sz val="10"/>
        <rFont val="Times New Roman"/>
        <family val="1"/>
        <charset val="204"/>
      </rPr>
      <t>2652</t>
    </r>
    <r>
      <rPr>
        <sz val="10"/>
        <color theme="1"/>
        <rFont val="Times New Roman"/>
        <family val="1"/>
        <charset val="204"/>
      </rPr>
      <t xml:space="preserve"> - коды видов расходов бюджетов классификации расходов бюджетов;</t>
    </r>
  </si>
  <si>
    <r>
      <t xml:space="preserve">    по  </t>
    </r>
    <r>
      <rPr>
        <sz val="10"/>
        <rFont val="Times New Roman"/>
        <family val="1"/>
        <charset val="204"/>
      </rPr>
      <t>строкам  3000</t>
    </r>
    <r>
      <rPr>
        <sz val="10"/>
        <color theme="1"/>
        <rFont val="Times New Roman"/>
        <family val="1"/>
        <charset val="204"/>
      </rPr>
      <t xml:space="preserve">  -  </t>
    </r>
    <r>
      <rPr>
        <sz val="10"/>
        <rFont val="Times New Roman"/>
        <family val="1"/>
        <charset val="204"/>
      </rPr>
      <t>3030</t>
    </r>
    <r>
      <rPr>
        <sz val="10"/>
        <color theme="1"/>
        <rFont val="Times New Roman"/>
        <family val="1"/>
        <charset val="204"/>
      </rPr>
      <t xml:space="preserve">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t>
    </r>
  </si>
  <si>
    <t>деятельности);</t>
  </si>
  <si>
    <t xml:space="preserve">    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</si>
  <si>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[ii]</t>
    </r>
    <r>
      <rPr>
        <sz val="10"/>
        <color theme="1"/>
        <rFont val="Courier New"/>
        <family val="3"/>
        <charset val="204"/>
      </rPr>
      <t xml:space="preserve"> </t>
    </r>
    <r>
      <rPr>
        <sz val="10"/>
        <color theme="1"/>
        <rFont val="Times New Roman"/>
        <family val="1"/>
        <charset val="204"/>
      </rPr>
      <t xml:space="preserve"> В   </t>
    </r>
    <r>
      <rPr>
        <sz val="10"/>
        <rFont val="Times New Roman"/>
        <family val="1"/>
        <charset val="204"/>
      </rPr>
      <t>графе   4</t>
    </r>
    <r>
      <rPr>
        <sz val="10"/>
        <color theme="1"/>
        <rFont val="Times New Roman"/>
        <family val="1"/>
        <charset val="204"/>
      </rPr>
      <t xml:space="preserve">  указывается  код  классификации  операций  секторагосударственного   управления   в   соответствии   с   </t>
    </r>
    <r>
      <rPr>
        <sz val="10"/>
        <rFont val="Times New Roman"/>
        <family val="1"/>
        <charset val="204"/>
      </rPr>
      <t>Порядком</t>
    </r>
    <r>
      <rPr>
        <sz val="10"/>
        <color theme="1"/>
        <rFont val="Times New Roman"/>
        <family val="1"/>
        <charset val="204"/>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</si>
  <si>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[iii]</t>
    </r>
    <r>
      <rPr>
        <sz val="10"/>
        <color theme="1"/>
        <rFont val="Courier New"/>
        <family val="3"/>
        <charset val="204"/>
      </rPr>
      <t xml:space="preserve"> </t>
    </r>
    <r>
      <rPr>
        <sz val="10"/>
        <color theme="1"/>
        <rFont val="Times New Roman"/>
        <family val="1"/>
        <charset val="204"/>
      </rPr>
      <t xml:space="preserve">По  </t>
    </r>
    <r>
      <rPr>
        <sz val="10"/>
        <rFont val="Times New Roman"/>
        <family val="1"/>
        <charset val="204"/>
      </rPr>
      <t>строкам  0001</t>
    </r>
    <r>
      <rPr>
        <sz val="10"/>
        <color theme="1"/>
        <rFont val="Times New Roman"/>
        <family val="1"/>
        <charset val="204"/>
      </rPr>
      <t xml:space="preserve">  и  </t>
    </r>
    <r>
      <rPr>
        <sz val="10"/>
        <rFont val="Times New Roman"/>
        <family val="1"/>
        <charset val="204"/>
      </rPr>
      <t>0002</t>
    </r>
    <r>
      <rPr>
        <sz val="10"/>
        <color theme="1"/>
        <rFont val="Times New Roman"/>
        <family val="1"/>
        <charset val="204"/>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t>
    </r>
  </si>
  <si>
    <t>фактические  остатки  средств  при  внесении  изменений в утвержденный План после завершения отчетного финансового года.</t>
  </si>
  <si>
    <t>[iv]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</si>
  <si>
    <r>
      <t>[v]</t>
    </r>
    <r>
      <rPr>
        <sz val="10"/>
        <color theme="1"/>
        <rFont val="Courier New"/>
        <family val="3"/>
        <charset val="204"/>
      </rPr>
      <t xml:space="preserve"> </t>
    </r>
    <r>
      <rPr>
        <sz val="10"/>
        <color theme="1"/>
        <rFont val="Times New Roman"/>
        <family val="1"/>
        <charset val="204"/>
      </rPr>
      <t xml:space="preserve">Показатели  выплат  по  расходам на закупки товаров, работ, услуг, отраженные  в </t>
    </r>
    <r>
      <rPr>
        <sz val="10"/>
        <rFont val="Times New Roman"/>
        <family val="1"/>
        <charset val="204"/>
      </rPr>
      <t>строке 2600 Раздела 1</t>
    </r>
    <r>
      <rPr>
        <sz val="10"/>
        <color theme="1"/>
        <rFont val="Times New Roman"/>
        <family val="1"/>
        <charset val="204"/>
      </rPr>
      <t xml:space="preserve"> "Поступления и выплаты" Плана, подлежат детализации  в  </t>
    </r>
    <r>
      <rPr>
        <sz val="10"/>
        <rFont val="Times New Roman"/>
        <family val="1"/>
        <charset val="204"/>
      </rPr>
      <t>Разделе  2</t>
    </r>
    <r>
      <rPr>
        <sz val="10"/>
        <color theme="1"/>
        <rFont val="Times New Roman"/>
        <family val="1"/>
        <charset val="204"/>
      </rPr>
      <t xml:space="preserve"> "Сведения по выплатам на закупку товаров, работ, услуг" Плана.</t>
    </r>
  </si>
  <si>
    <t>[vi] Показатель отражается со знаком "минус".</t>
  </si>
  <si>
    <t>[vii]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t>
  </si>
  <si>
    <t>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</si>
  <si>
    <t>№ п/п</t>
  </si>
  <si>
    <t>Коды строк</t>
  </si>
  <si>
    <t>Год начала закупки</t>
  </si>
  <si>
    <t xml:space="preserve">Выплаты на закупку товаров, работ, услуг, всего[i] </t>
  </si>
  <si>
    <t>1.1.</t>
  </si>
  <si>
    <r>
      <t xml:space="preserve">по контрактам (договорам), заключенным до начала текущего финансового года без применения норм Федерального </t>
    </r>
    <r>
      <rPr>
        <sz val="9"/>
        <rFont val="Times New Roman"/>
        <family val="1"/>
        <charset val="204"/>
      </rPr>
      <t>закона</t>
    </r>
    <r>
      <rPr>
        <sz val="9"/>
        <color theme="1"/>
        <rFont val="Times New Roman"/>
        <family val="1"/>
        <charset val="204"/>
      </rPr>
      <t xml:space="preserve">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t>
    </r>
    <r>
      <rPr>
        <sz val="9"/>
        <rFont val="Times New Roman"/>
        <family val="1"/>
        <charset val="204"/>
      </rPr>
      <t>закона</t>
    </r>
    <r>
      <rPr>
        <sz val="9"/>
        <color theme="1"/>
        <rFont val="Times New Roman"/>
        <family val="1"/>
        <charset val="204"/>
      </rPr>
      <t xml:space="preserve"> от 18 июля 2011 г. № 223-ФЗ "О закупках товаров, работ, услуг отдельными видами юридических лиц"</t>
    </r>
    <r>
      <rPr>
        <vertAlign val="superscript"/>
        <sz val="9"/>
        <color theme="1"/>
        <rFont val="Times New Roman"/>
        <family val="1"/>
        <charset val="204"/>
      </rPr>
      <t>[ii]</t>
    </r>
    <r>
      <rPr>
        <sz val="9"/>
        <color theme="1"/>
        <rFont val="Times New Roman"/>
        <family val="1"/>
        <charset val="204"/>
      </rPr>
      <t xml:space="preserve">  </t>
    </r>
  </si>
  <si>
    <t>1.2.</t>
  </si>
  <si>
    <r>
      <t xml:space="preserve">по контрактам (договорам), планируемым к заключению в соответствующем финансовом году без применения норм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12</t>
    </r>
    <r>
      <rPr>
        <sz val="9"/>
        <color theme="1"/>
        <rFont val="Times New Roman"/>
        <family val="1"/>
        <charset val="204"/>
      </rPr>
      <t xml:space="preserve"> </t>
    </r>
  </si>
  <si>
    <t>1.3.</t>
  </si>
  <si>
    <r>
      <t xml:space="preserve">по контрактам (договорам), заключенным до начала текущего финансового года с учетом требований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[iii]</t>
    </r>
    <r>
      <rPr>
        <sz val="9"/>
        <color theme="1"/>
        <rFont val="Times New Roman"/>
        <family val="1"/>
        <charset val="204"/>
      </rPr>
      <t xml:space="preserve"> </t>
    </r>
  </si>
  <si>
    <t>1.4.</t>
  </si>
  <si>
    <r>
      <t xml:space="preserve">по контрактам (договорам), планируемым к заключению в соответствующем финансовом году с учетом требований Федерального </t>
    </r>
    <r>
      <rPr>
        <sz val="9"/>
        <rFont val="Times New Roman"/>
        <family val="1"/>
        <charset val="204"/>
      </rPr>
      <t>закона</t>
    </r>
    <r>
      <rPr>
        <sz val="9"/>
        <color theme="1"/>
        <rFont val="Times New Roman"/>
        <family val="1"/>
        <charset val="204"/>
      </rPr>
      <t xml:space="preserve"> № 44-ФЗ и Федерального </t>
    </r>
    <r>
      <rPr>
        <sz val="9"/>
        <rFont val="Times New Roman"/>
        <family val="1"/>
        <charset val="204"/>
      </rPr>
      <t>закона</t>
    </r>
    <r>
      <rPr>
        <sz val="9"/>
        <color theme="1"/>
        <rFont val="Times New Roman"/>
        <family val="1"/>
        <charset val="204"/>
      </rPr>
      <t xml:space="preserve"> № 223-ФЗ</t>
    </r>
    <r>
      <rPr>
        <vertAlign val="superscript"/>
        <sz val="9"/>
        <color theme="1"/>
        <rFont val="Times New Roman"/>
        <family val="1"/>
        <charset val="204"/>
      </rPr>
      <t>13</t>
    </r>
    <r>
      <rPr>
        <sz val="9"/>
        <color theme="1"/>
        <rFont val="Times New Roman"/>
        <family val="1"/>
        <charset val="204"/>
      </rPr>
      <t xml:space="preserve"> </t>
    </r>
  </si>
  <si>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</si>
  <si>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</si>
  <si>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</si>
  <si>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</si>
  <si>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r>
      <t xml:space="preserve">в соответствии с Федеральным </t>
    </r>
    <r>
      <rPr>
        <sz val="9"/>
        <rFont val="Times New Roman"/>
        <family val="1"/>
        <charset val="204"/>
      </rPr>
      <t>законом</t>
    </r>
    <r>
      <rPr>
        <sz val="9"/>
        <color theme="1"/>
        <rFont val="Times New Roman"/>
        <family val="1"/>
        <charset val="204"/>
      </rPr>
      <t xml:space="preserve"> № 223-ФЗ</t>
    </r>
    <r>
      <rPr>
        <vertAlign val="superscript"/>
        <sz val="9"/>
        <color theme="1"/>
        <rFont val="Times New Roman"/>
        <family val="1"/>
        <charset val="204"/>
      </rPr>
      <t>[iv]</t>
    </r>
    <r>
      <rPr>
        <sz val="9"/>
        <color theme="1"/>
        <rFont val="Times New Roman"/>
        <family val="1"/>
        <charset val="204"/>
      </rPr>
      <t xml:space="preserve"> </t>
    </r>
  </si>
  <si>
    <t>1.4.2.</t>
  </si>
  <si>
    <t>за счет субсидий, предоставляемых в соответствии с абзацем вторым пункта 1 статьи 78.1 Бюджетного кодекса Российской Федерации</t>
  </si>
  <si>
    <t>1.4.2.1</t>
  </si>
  <si>
    <t>1.4.2.2.</t>
  </si>
  <si>
    <t xml:space="preserve">в соответствии с Федеральным законом № 223-ФЗ14 </t>
  </si>
  <si>
    <t>1.4.3.</t>
  </si>
  <si>
    <t xml:space="preserve">за счет субсидий, предоставляемых на осуществление капитальных вложений[v] </t>
  </si>
  <si>
    <t>1.4.4.</t>
  </si>
  <si>
    <t>за счет средств обязательного медицинского страхования</t>
  </si>
  <si>
    <t>1.4.4.1.</t>
  </si>
  <si>
    <t>1.4.4.2.</t>
  </si>
  <si>
    <t>1.4.5.</t>
  </si>
  <si>
    <t>за счет прочих источников финансового обеспечения</t>
  </si>
  <si>
    <t>1.4.5.1.</t>
  </si>
  <si>
    <t>1.4.5.2.</t>
  </si>
  <si>
    <t>в соответствии с Федеральным законом № 223-ФЗ</t>
  </si>
  <si>
    <t>2.</t>
  </si>
  <si>
    <r>
      <t xml:space="preserve">Итого по контрактам, планируемым к заключению в соответствующем финансовом году в соответствии с Федеральным </t>
    </r>
    <r>
      <rPr>
        <sz val="9"/>
        <rFont val="Times New Roman"/>
        <family val="1"/>
        <charset val="204"/>
      </rPr>
      <t>законом</t>
    </r>
    <r>
      <rPr>
        <sz val="9"/>
        <color theme="1"/>
        <rFont val="Times New Roman"/>
        <family val="1"/>
        <charset val="204"/>
      </rPr>
      <t xml:space="preserve"> № 44-ФЗ, по соответствующему году закупки</t>
    </r>
    <r>
      <rPr>
        <vertAlign val="superscript"/>
        <sz val="9"/>
        <color theme="1"/>
        <rFont val="Times New Roman"/>
        <family val="1"/>
        <charset val="204"/>
      </rPr>
      <t>[vi]</t>
    </r>
    <r>
      <rPr>
        <sz val="9"/>
        <color theme="1"/>
        <rFont val="Times New Roman"/>
        <family val="1"/>
        <charset val="204"/>
      </rPr>
      <t xml:space="preserve"> </t>
    </r>
  </si>
  <si>
    <t>в том числе по году начала закупки:</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</si>
  <si>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</si>
  <si>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</si>
  <si>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r>
      <t>[i]</t>
    </r>
    <r>
      <rPr>
        <sz val="10"/>
        <color theme="1"/>
        <rFont val="Times New Roman"/>
        <family val="1"/>
        <charset val="204"/>
      </rPr>
      <t xml:space="preserve">Плановые показатели выплат на закупку товаров, работ, услуг по </t>
    </r>
    <r>
      <rPr>
        <sz val="10"/>
        <rFont val="Times New Roman"/>
        <family val="1"/>
        <charset val="204"/>
      </rPr>
      <t>строке 26000 Раздела 2</t>
    </r>
    <r>
      <rPr>
        <sz val="10"/>
        <color theme="1"/>
        <rFont val="Times New Roman"/>
        <family val="1"/>
        <charset val="204"/>
      </rPr>
      <t xml:space="preserve">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t>
    </r>
    <r>
      <rPr>
        <sz val="10"/>
        <rFont val="Times New Roman"/>
        <family val="1"/>
        <charset val="204"/>
      </rPr>
      <t>строки 26100</t>
    </r>
    <r>
      <rPr>
        <sz val="10"/>
        <color theme="1"/>
        <rFont val="Times New Roman"/>
        <family val="1"/>
        <charset val="204"/>
      </rPr>
      <t xml:space="preserve"> и </t>
    </r>
    <r>
      <rPr>
        <sz val="10"/>
        <rFont val="Times New Roman"/>
        <family val="1"/>
        <charset val="204"/>
      </rPr>
      <t>26200</t>
    </r>
    <r>
      <rPr>
        <sz val="10"/>
        <color theme="1"/>
        <rFont val="Times New Roman"/>
        <family val="1"/>
        <charset val="204"/>
      </rPr>
      <t xml:space="preserve">),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t>
    </r>
    <r>
      <rPr>
        <sz val="10"/>
        <rFont val="Times New Roman"/>
        <family val="1"/>
        <charset val="204"/>
      </rPr>
      <t>(строка 26300)</t>
    </r>
    <r>
      <rPr>
        <sz val="10"/>
        <color theme="1"/>
        <rFont val="Times New Roman"/>
        <family val="1"/>
        <charset val="204"/>
      </rPr>
      <t xml:space="preserve"> и планируемым к заключению в соответствующем финансовом году </t>
    </r>
    <r>
      <rPr>
        <sz val="10"/>
        <rFont val="Times New Roman"/>
        <family val="1"/>
        <charset val="204"/>
      </rPr>
      <t>(строка 26400)</t>
    </r>
    <r>
      <rPr>
        <sz val="10"/>
        <color theme="1"/>
        <rFont val="Times New Roman"/>
        <family val="1"/>
        <charset val="204"/>
      </rPr>
      <t xml:space="preserve"> и должны соответствовать показателям соответствующих граф по </t>
    </r>
    <r>
      <rPr>
        <sz val="10"/>
        <rFont val="Times New Roman"/>
        <family val="1"/>
        <charset val="204"/>
      </rPr>
      <t>строке 2600 Раздела 1</t>
    </r>
    <r>
      <rPr>
        <sz val="10"/>
        <color theme="1"/>
        <rFont val="Times New Roman"/>
        <family val="1"/>
        <charset val="204"/>
      </rPr>
      <t xml:space="preserve"> "Поступления и выплаты" Плана.</t>
    </r>
  </si>
  <si>
    <r>
      <t>[ii]</t>
    </r>
    <r>
      <rPr>
        <sz val="10"/>
        <color theme="1"/>
        <rFont val="Calibri"/>
        <family val="2"/>
        <charset val="204"/>
        <scheme val="minor"/>
      </rPr>
      <t xml:space="preserve"> </t>
    </r>
    <r>
      <rPr>
        <sz val="10"/>
        <color theme="1"/>
        <rFont val="Times New Roman"/>
        <family val="1"/>
        <charset val="204"/>
      </rPr>
      <t xml:space="preserve">Указывается сумма договоров (контрактов) о закупках товаров, работ, услуг, заключенных без учета требований Федерального </t>
    </r>
    <r>
      <rPr>
        <sz val="10"/>
        <rFont val="Times New Roman"/>
        <family val="1"/>
        <charset val="204"/>
      </rPr>
      <t>закона</t>
    </r>
    <r>
      <rPr>
        <sz val="10"/>
        <color theme="1"/>
        <rFont val="Times New Roman"/>
        <family val="1"/>
        <charset val="204"/>
      </rPr>
      <t xml:space="preserve"> № 44-ФЗ и Федерального </t>
    </r>
    <r>
      <rPr>
        <sz val="10"/>
        <rFont val="Times New Roman"/>
        <family val="1"/>
        <charset val="204"/>
      </rPr>
      <t>закона</t>
    </r>
    <r>
      <rPr>
        <sz val="10"/>
        <color theme="1"/>
        <rFont val="Times New Roman"/>
        <family val="1"/>
        <charset val="204"/>
      </rPr>
      <t xml:space="preserve"> № 223-ФЗ, в случаях, предусмотренных указанными федеральными законами.</t>
    </r>
  </si>
  <si>
    <r>
      <t>[iii]</t>
    </r>
    <r>
      <rPr>
        <sz val="10"/>
        <color theme="1"/>
        <rFont val="Calibri"/>
        <family val="2"/>
        <charset val="204"/>
        <scheme val="minor"/>
      </rPr>
      <t xml:space="preserve"> </t>
    </r>
    <r>
      <rPr>
        <sz val="10"/>
        <color theme="1"/>
        <rFont val="Times New Roman"/>
        <family val="1"/>
        <charset val="204"/>
      </rPr>
      <t xml:space="preserve">Указывается сумма закупок товаров, работ, услуг, осуществляемых в соответствии с Федеральным </t>
    </r>
    <r>
      <rPr>
        <sz val="10"/>
        <rFont val="Times New Roman"/>
        <family val="1"/>
        <charset val="204"/>
      </rPr>
      <t>законом</t>
    </r>
    <r>
      <rPr>
        <sz val="10"/>
        <color theme="1"/>
        <rFont val="Times New Roman"/>
        <family val="1"/>
        <charset val="204"/>
      </rPr>
      <t xml:space="preserve"> № 44-ФЗ и Федеральным </t>
    </r>
    <r>
      <rPr>
        <sz val="10"/>
        <rFont val="Times New Roman"/>
        <family val="1"/>
        <charset val="204"/>
      </rPr>
      <t>законом</t>
    </r>
    <r>
      <rPr>
        <sz val="10"/>
        <color theme="1"/>
        <rFont val="Times New Roman"/>
        <family val="1"/>
        <charset val="204"/>
      </rPr>
      <t xml:space="preserve"> № 223-ФЗ.</t>
    </r>
  </si>
  <si>
    <t>[iv] Муниципальным бюджетным учреждением показатель не формируется.</t>
  </si>
  <si>
    <r>
      <t>[v]</t>
    </r>
    <r>
      <rPr>
        <sz val="10"/>
        <color theme="1"/>
        <rFont val="Calibri"/>
        <family val="2"/>
        <charset val="204"/>
        <scheme val="minor"/>
      </rPr>
      <t xml:space="preserve"> </t>
    </r>
    <r>
      <rPr>
        <sz val="10"/>
        <color theme="1"/>
        <rFont val="Times New Roman"/>
        <family val="1"/>
        <charset val="204"/>
      </rPr>
      <t xml:space="preserve">Указывается сумма закупок товаров, работ, услуг, осуществляемых в соответствии с Федеральным </t>
    </r>
    <r>
      <rPr>
        <sz val="10"/>
        <rFont val="Times New Roman"/>
        <family val="1"/>
        <charset val="204"/>
      </rPr>
      <t>законом</t>
    </r>
    <r>
      <rPr>
        <sz val="10"/>
        <color theme="1"/>
        <rFont val="Times New Roman"/>
        <family val="1"/>
        <charset val="204"/>
      </rPr>
      <t xml:space="preserve"> № 44-ФЗ.</t>
    </r>
  </si>
  <si>
    <r>
      <t>[vi]</t>
    </r>
    <r>
      <rPr>
        <sz val="10"/>
        <color theme="1"/>
        <rFont val="Calibri"/>
        <family val="2"/>
        <charset val="204"/>
        <scheme val="minor"/>
      </rPr>
      <t xml:space="preserve"> </t>
    </r>
    <r>
      <rPr>
        <sz val="10"/>
        <color theme="1"/>
        <rFont val="Times New Roman"/>
        <family val="1"/>
        <charset val="204"/>
      </rPr>
      <t xml:space="preserve">Плановые показатели выплат на закупку товаров, работ, услуг по </t>
    </r>
    <r>
      <rPr>
        <sz val="10"/>
        <rFont val="Times New Roman"/>
        <family val="1"/>
        <charset val="204"/>
      </rPr>
      <t>строке 26500</t>
    </r>
    <r>
      <rPr>
        <sz val="10"/>
        <color theme="1"/>
        <rFont val="Times New Roman"/>
        <family val="1"/>
        <charset val="204"/>
      </rPr>
      <t xml:space="preserve"> муниципального бюджетного учреждения должен быть не менее суммы показателей </t>
    </r>
    <r>
      <rPr>
        <sz val="10"/>
        <rFont val="Times New Roman"/>
        <family val="1"/>
        <charset val="204"/>
      </rPr>
      <t>строк 26410</t>
    </r>
    <r>
      <rPr>
        <sz val="10"/>
        <color theme="1"/>
        <rFont val="Times New Roman"/>
        <family val="1"/>
        <charset val="204"/>
      </rPr>
      <t xml:space="preserve">, </t>
    </r>
    <r>
      <rPr>
        <sz val="10"/>
        <rFont val="Times New Roman"/>
        <family val="1"/>
        <charset val="204"/>
      </rPr>
      <t>26420</t>
    </r>
    <r>
      <rPr>
        <sz val="10"/>
        <color theme="1"/>
        <rFont val="Times New Roman"/>
        <family val="1"/>
        <charset val="204"/>
      </rPr>
      <t xml:space="preserve">, </t>
    </r>
    <r>
      <rPr>
        <sz val="10"/>
        <rFont val="Times New Roman"/>
        <family val="1"/>
        <charset val="204"/>
      </rPr>
      <t>26430</t>
    </r>
    <r>
      <rPr>
        <sz val="10"/>
        <color theme="1"/>
        <rFont val="Times New Roman"/>
        <family val="1"/>
        <charset val="204"/>
      </rPr>
      <t xml:space="preserve">, </t>
    </r>
    <r>
      <rPr>
        <sz val="10"/>
        <rFont val="Times New Roman"/>
        <family val="1"/>
        <charset val="204"/>
      </rPr>
      <t>26440</t>
    </r>
    <r>
      <rPr>
        <sz val="10"/>
        <color theme="1"/>
        <rFont val="Times New Roman"/>
        <family val="1"/>
        <charset val="204"/>
      </rPr>
      <t xml:space="preserve"> по соответствующей графе, муниципального автономного учреждения - не менее показателя </t>
    </r>
    <r>
      <rPr>
        <sz val="10"/>
        <rFont val="Times New Roman"/>
        <family val="1"/>
        <charset val="204"/>
      </rPr>
      <t>строки 26430</t>
    </r>
    <r>
      <rPr>
        <sz val="10"/>
        <color theme="1"/>
        <rFont val="Times New Roman"/>
        <family val="1"/>
        <charset val="204"/>
      </rPr>
      <t xml:space="preserve"> по соответствующей графе.</t>
    </r>
  </si>
  <si>
    <t>Раздел 2. Сведения по выплатам на закупки товаров, работ, услуг</t>
  </si>
  <si>
    <t xml:space="preserve">услуги связи </t>
  </si>
  <si>
    <t xml:space="preserve">коммунальные услуги </t>
  </si>
  <si>
    <t>работы, услуги по содержанию имущества</t>
  </si>
  <si>
    <t>прочие работы и услуги</t>
  </si>
  <si>
    <t>увеличение стоимости основных средств</t>
  </si>
  <si>
    <t>увеличение стоимости материальных запасов, в том числе:</t>
  </si>
  <si>
    <t xml:space="preserve">увеличение стоимости лекарственных препаратов и материалов, применяемых в медицински целях  </t>
  </si>
  <si>
    <t xml:space="preserve">увеличение стоимости продуктов питания </t>
  </si>
  <si>
    <t>увеличение стоимости горюче-смазочных материалов</t>
  </si>
  <si>
    <t>доходы от оказания платный работ (услуг), всего</t>
  </si>
  <si>
    <t>пользование сетью-интернет</t>
  </si>
  <si>
    <t>транспортные услуги</t>
  </si>
  <si>
    <t>увеличение стоимости строительного материала</t>
  </si>
  <si>
    <t>увеличение стоимости мягкого инвентаря</t>
  </si>
  <si>
    <t>организация отдыха (путевки)</t>
  </si>
  <si>
    <t>Раздел 1. Поступления и выплаты(Сух.Карабулак)</t>
  </si>
  <si>
    <t xml:space="preserve">Руководитель учреждения             _______________                  ____________________                 </t>
  </si>
  <si>
    <t xml:space="preserve">Исполнитель                                   _______________                ____________________                        </t>
  </si>
  <si>
    <t>СОГЛАСОВАНО</t>
  </si>
  <si>
    <t>штрафы за нарушение законодательства о налогах и сборах,  законодательства о страховых взносах</t>
  </si>
  <si>
    <t>социальные пособия и компенсации персоналу в денежной форме</t>
  </si>
  <si>
    <t>увеличение стоимости прочих материальных запасов однократного применения</t>
  </si>
  <si>
    <t xml:space="preserve">увеличение стоимости прочих оборотных запасов (материалов) </t>
  </si>
  <si>
    <t>страхование</t>
  </si>
  <si>
    <t>на 2021 г. текущий финансовый год</t>
  </si>
  <si>
    <t>на 2022 г. первый год планового периода</t>
  </si>
  <si>
    <t>на 2023 г. второй год планового периода</t>
  </si>
  <si>
    <t>Руководитель  МУ "ЦО УО БК МР"        _______________  Быкова Д.И.</t>
  </si>
  <si>
    <t>«_____» ____________   2021г.</t>
  </si>
  <si>
    <t>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</si>
</sst>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18"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0"/>
      <color theme="1"/>
      <name val="Times New Roman"/>
      <family val="1"/>
      <charset val="204"/>
    </font>
    <font>
      <vertAlign val="superscript"/>
      <sz val="10"/>
      <color theme="1"/>
      <name val="Times New Roman"/>
      <family val="1"/>
      <charset val="204"/>
    </font>
    <font>
      <sz val="10"/>
      <color theme="1"/>
      <name val="Courier New"/>
      <family val="3"/>
      <charset val="204"/>
    </font>
    <font>
      <vertAlign val="superscript"/>
      <sz val="10"/>
      <color theme="1"/>
      <name val="Courier New"/>
      <family val="3"/>
      <charset val="204"/>
    </font>
    <font>
      <sz val="10"/>
      <name val="Times New Roman"/>
      <family val="1"/>
      <charset val="204"/>
    </font>
    <font>
      <u/>
      <sz val="11"/>
      <color theme="10"/>
      <name val="Calibri"/>
      <family val="2"/>
      <charset val="204"/>
      <scheme val="minor"/>
    </font>
    <font>
      <sz val="9"/>
      <color theme="1"/>
      <name val="Times New Roman"/>
      <family val="1"/>
      <charset val="204"/>
    </font>
    <font>
      <vertAlign val="superscript"/>
      <sz val="9"/>
      <color theme="1"/>
      <name val="Times New Roman"/>
      <family val="1"/>
      <charset val="204"/>
    </font>
    <font>
      <sz val="9"/>
      <name val="Times New Roman"/>
      <family val="1"/>
      <charset val="204"/>
    </font>
    <font>
      <vertAlign val="superscript"/>
      <sz val="10"/>
      <color theme="1"/>
      <name val="Calibri"/>
      <family val="2"/>
      <charset val="204"/>
      <scheme val="minor"/>
    </font>
    <font>
      <b/>
      <sz val="10"/>
      <color theme="1"/>
      <name val="Times New Roman"/>
      <family val="1"/>
      <charset val="204"/>
    </font>
    <font>
      <b/>
      <sz val="12"/>
      <color theme="1"/>
      <name val="Times New Roman"/>
      <family val="1"/>
      <charset val="204"/>
    </font>
    <font>
      <sz val="9"/>
      <color indexed="81"/>
      <name val="Tahoma"/>
      <family val="2"/>
      <charset val="204"/>
    </font>
    <font>
      <b/>
      <sz val="9"/>
      <color indexed="81"/>
      <name val="Tahoma"/>
      <family val="2"/>
      <charset val="204"/>
    </font>
    <font>
      <sz val="11"/>
      <color theme="1"/>
      <name val="Calibri"/>
      <family val="2"/>
      <charset val="204"/>
      <scheme val="minor"/>
    </font>
  </fonts>
  <fills count="9">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1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43" fontId="17" fillId="0" borderId="0" applyFont="0" applyFill="0" applyBorder="0" applyAlignment="0" applyProtection="0"/>
  </cellStyleXfs>
  <cellXfs count="73">
    <xf numFmtId="0" fontId="0" fillId="0" borderId="0" xfId="0"/>
    <xf numFmtId="0" fontId="3" fillId="0" borderId="0" xfId="0" applyFont="1"/>
    <xf numFmtId="0" fontId="3" fillId="0" borderId="3" xfId="0" applyFont="1" applyBorder="1" applyAlignment="1">
      <alignment horizontal="justify" vertical="center" wrapText="1"/>
    </xf>
    <xf numFmtId="0" fontId="8" fillId="0" borderId="3" xfId="1" applyBorder="1" applyAlignment="1">
      <alignment horizontal="justify" vertical="center" wrapText="1"/>
    </xf>
    <xf numFmtId="0" fontId="4" fillId="0" borderId="0" xfId="0" applyFont="1" applyAlignment="1">
      <alignment horizontal="justify" vertical="center"/>
    </xf>
    <xf numFmtId="0" fontId="3" fillId="0" borderId="0" xfId="0" applyFont="1" applyAlignment="1">
      <alignment vertical="center"/>
    </xf>
    <xf numFmtId="0" fontId="3" fillId="0" borderId="10" xfId="0" applyFont="1" applyBorder="1" applyAlignment="1">
      <alignment horizontal="justify"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justify" vertical="center" wrapText="1"/>
    </xf>
    <xf numFmtId="0" fontId="8" fillId="0" borderId="1" xfId="1" applyBorder="1" applyAlignment="1">
      <alignment horizontal="justify" vertical="center" wrapText="1"/>
    </xf>
    <xf numFmtId="0" fontId="9" fillId="0" borderId="6" xfId="0" applyFont="1" applyBorder="1" applyAlignment="1">
      <alignment horizontal="justify" vertical="center" wrapText="1"/>
    </xf>
    <xf numFmtId="0" fontId="9" fillId="0" borderId="3" xfId="0" applyFont="1" applyBorder="1" applyAlignment="1">
      <alignment horizontal="justify" vertical="center" wrapText="1"/>
    </xf>
    <xf numFmtId="0" fontId="3"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8" fillId="0" borderId="11" xfId="1" applyBorder="1" applyAlignment="1">
      <alignment horizontal="justify" vertical="center" wrapText="1"/>
    </xf>
    <xf numFmtId="0" fontId="14" fillId="0" borderId="11" xfId="0" applyFont="1" applyBorder="1" applyAlignment="1">
      <alignment horizontal="justify" vertical="center" wrapText="1"/>
    </xf>
    <xf numFmtId="0" fontId="13" fillId="0" borderId="11" xfId="0" applyFont="1" applyBorder="1" applyAlignment="1">
      <alignment horizontal="justify" vertical="center" wrapText="1"/>
    </xf>
    <xf numFmtId="0" fontId="3" fillId="3" borderId="11" xfId="0" applyFont="1" applyFill="1" applyBorder="1" applyAlignment="1">
      <alignment horizontal="justify" vertical="center" wrapText="1"/>
    </xf>
    <xf numFmtId="0" fontId="3" fillId="4" borderId="11" xfId="0" applyFont="1" applyFill="1" applyBorder="1" applyAlignment="1">
      <alignment horizontal="justify" vertical="center" wrapText="1"/>
    </xf>
    <xf numFmtId="0" fontId="8" fillId="3" borderId="11" xfId="1" applyFill="1" applyBorder="1" applyAlignment="1">
      <alignment horizontal="justify" vertical="center" wrapText="1"/>
    </xf>
    <xf numFmtId="0" fontId="0" fillId="0" borderId="11" xfId="0" applyBorder="1"/>
    <xf numFmtId="0" fontId="3" fillId="5" borderId="11" xfId="0" applyFont="1" applyFill="1" applyBorder="1" applyAlignment="1">
      <alignment horizontal="justify" vertical="center" wrapText="1"/>
    </xf>
    <xf numFmtId="43" fontId="3" fillId="2" borderId="11" xfId="2" applyFont="1" applyFill="1" applyBorder="1" applyAlignment="1">
      <alignment horizontal="justify" vertical="center" wrapText="1"/>
    </xf>
    <xf numFmtId="43" fontId="3" fillId="0" borderId="11" xfId="2" applyFont="1" applyBorder="1" applyAlignment="1">
      <alignment horizontal="justify" vertical="center" wrapText="1"/>
    </xf>
    <xf numFmtId="0" fontId="3" fillId="6" borderId="11" xfId="0" applyFont="1" applyFill="1" applyBorder="1" applyAlignment="1">
      <alignment horizontal="justify" vertical="center" wrapText="1"/>
    </xf>
    <xf numFmtId="43" fontId="3" fillId="6" borderId="11" xfId="2" applyFont="1" applyFill="1" applyBorder="1" applyAlignment="1">
      <alignment horizontal="justify" vertical="center" wrapText="1"/>
    </xf>
    <xf numFmtId="43" fontId="3" fillId="0" borderId="1" xfId="0" applyNumberFormat="1" applyFont="1" applyBorder="1" applyAlignment="1">
      <alignment horizontal="justify" vertical="center" wrapText="1"/>
    </xf>
    <xf numFmtId="43" fontId="3" fillId="0" borderId="3" xfId="0" applyNumberFormat="1" applyFont="1" applyBorder="1" applyAlignment="1">
      <alignment horizontal="justify" vertical="center" wrapText="1"/>
    </xf>
    <xf numFmtId="0" fontId="3" fillId="7" borderId="11" xfId="0" applyFont="1" applyFill="1" applyBorder="1" applyAlignment="1">
      <alignment horizontal="justify" vertical="center" wrapText="1"/>
    </xf>
    <xf numFmtId="0" fontId="3" fillId="0" borderId="11" xfId="0" applyFont="1" applyBorder="1" applyAlignment="1">
      <alignment horizontal="justify" vertical="center" wrapText="1"/>
    </xf>
    <xf numFmtId="43" fontId="3" fillId="0" borderId="11" xfId="2" applyFont="1" applyBorder="1" applyAlignment="1">
      <alignment horizontal="justify" vertical="center" wrapText="1"/>
    </xf>
    <xf numFmtId="43" fontId="3" fillId="0" borderId="11" xfId="2" applyFont="1" applyBorder="1" applyAlignment="1">
      <alignment horizontal="justify" vertical="center" wrapText="1"/>
    </xf>
    <xf numFmtId="0" fontId="7" fillId="7" borderId="11" xfId="0" applyFont="1" applyFill="1" applyBorder="1" applyAlignment="1">
      <alignment vertical="center" wrapText="1"/>
    </xf>
    <xf numFmtId="43" fontId="3" fillId="0" borderId="11" xfId="2" applyFont="1" applyBorder="1" applyAlignment="1">
      <alignment horizontal="justify" vertical="center" wrapText="1"/>
    </xf>
    <xf numFmtId="0" fontId="3" fillId="0" borderId="11" xfId="0" applyFont="1" applyBorder="1" applyAlignment="1">
      <alignment horizontal="justify" vertical="center" wrapText="1"/>
    </xf>
    <xf numFmtId="0" fontId="3" fillId="7" borderId="11" xfId="0" applyFont="1" applyFill="1" applyBorder="1" applyAlignment="1">
      <alignment horizontal="justify" vertical="center" wrapText="1"/>
    </xf>
    <xf numFmtId="43" fontId="3" fillId="0" borderId="11" xfId="2" applyFont="1" applyBorder="1" applyAlignment="1">
      <alignment horizontal="justify" vertical="center" wrapText="1"/>
    </xf>
    <xf numFmtId="0" fontId="3" fillId="0" borderId="11" xfId="0" applyFont="1" applyBorder="1" applyAlignment="1">
      <alignment horizontal="justify" vertical="center" wrapText="1"/>
    </xf>
    <xf numFmtId="43" fontId="3" fillId="2" borderId="11" xfId="2" applyFont="1" applyFill="1" applyBorder="1" applyAlignment="1">
      <alignment horizontal="justify" vertical="center" wrapText="1"/>
    </xf>
    <xf numFmtId="0" fontId="7" fillId="8" borderId="11" xfId="0" applyFont="1" applyFill="1" applyBorder="1" applyAlignment="1">
      <alignment vertical="center" wrapText="1"/>
    </xf>
    <xf numFmtId="0" fontId="3" fillId="8" borderId="11" xfId="0" applyFont="1" applyFill="1" applyBorder="1" applyAlignment="1">
      <alignment horizontal="justify" vertical="center" wrapText="1"/>
    </xf>
    <xf numFmtId="43" fontId="3" fillId="8" borderId="11" xfId="2" applyFont="1" applyFill="1" applyBorder="1" applyAlignment="1">
      <alignment horizontal="justify" vertical="center" wrapText="1"/>
    </xf>
    <xf numFmtId="0" fontId="3" fillId="0" borderId="11" xfId="0" applyFont="1" applyBorder="1" applyAlignment="1">
      <alignment horizontal="justify" vertical="top" wrapText="1"/>
    </xf>
    <xf numFmtId="43" fontId="3" fillId="0" borderId="11" xfId="2" applyFont="1" applyBorder="1" applyAlignment="1">
      <alignment horizontal="justify" vertical="center" wrapText="1"/>
    </xf>
    <xf numFmtId="0" fontId="3" fillId="0" borderId="11" xfId="0" applyFont="1" applyBorder="1" applyAlignment="1">
      <alignment horizontal="justify" vertical="center" wrapText="1"/>
    </xf>
    <xf numFmtId="0" fontId="8" fillId="0" borderId="11" xfId="1" applyBorder="1" applyAlignment="1">
      <alignment horizontal="justify" vertical="center" wrapText="1"/>
    </xf>
    <xf numFmtId="0" fontId="3" fillId="0" borderId="11" xfId="0" applyFont="1" applyBorder="1" applyAlignment="1">
      <alignment horizontal="center" vertical="center" wrapText="1"/>
    </xf>
    <xf numFmtId="43" fontId="3" fillId="2" borderId="11" xfId="2" applyFont="1" applyFill="1" applyBorder="1" applyAlignment="1">
      <alignment horizontal="justify" vertical="center" wrapText="1"/>
    </xf>
    <xf numFmtId="0" fontId="3" fillId="7" borderId="11" xfId="0" applyFont="1" applyFill="1" applyBorder="1" applyAlignment="1">
      <alignment horizontal="justify" vertical="center" wrapText="1"/>
    </xf>
    <xf numFmtId="0" fontId="8" fillId="0" borderId="0" xfId="1" applyAlignment="1">
      <alignment horizontal="left" vertical="center" wrapText="1"/>
    </xf>
    <xf numFmtId="0" fontId="6" fillId="0" borderId="0" xfId="0" applyFont="1" applyAlignment="1">
      <alignment horizontal="left" vertical="center" wrapText="1"/>
    </xf>
    <xf numFmtId="0" fontId="3" fillId="0" borderId="0" xfId="0" applyFont="1" applyAlignment="1">
      <alignment horizontal="left" vertical="center" wrapText="1"/>
    </xf>
    <xf numFmtId="0" fontId="1" fillId="0" borderId="11" xfId="0" applyFont="1" applyBorder="1" applyAlignment="1">
      <alignment horizontal="center"/>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43" fontId="3" fillId="0" borderId="7" xfId="0" applyNumberFormat="1" applyFont="1" applyBorder="1" applyAlignment="1">
      <alignment horizontal="justify"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14" fontId="3" fillId="0" borderId="2" xfId="0" applyNumberFormat="1" applyFont="1" applyBorder="1" applyAlignment="1">
      <alignment horizontal="justify" vertical="center" wrapText="1"/>
    </xf>
    <xf numFmtId="14" fontId="3" fillId="0" borderId="3" xfId="0" applyNumberFormat="1" applyFont="1" applyBorder="1" applyAlignment="1">
      <alignment horizontal="justify" vertical="center" wrapText="1"/>
    </xf>
    <xf numFmtId="43" fontId="3" fillId="0" borderId="7" xfId="2" applyFont="1" applyBorder="1" applyAlignment="1">
      <alignment horizontal="justify" vertical="center" wrapText="1"/>
    </xf>
    <xf numFmtId="43" fontId="3" fillId="0" borderId="8" xfId="2" applyFont="1" applyBorder="1" applyAlignment="1">
      <alignment horizontal="justify" vertical="center" wrapText="1"/>
    </xf>
    <xf numFmtId="0" fontId="12" fillId="0" borderId="0" xfId="0" applyFont="1" applyAlignment="1">
      <alignment horizontal="left" vertical="center" wrapText="1"/>
    </xf>
    <xf numFmtId="0" fontId="1" fillId="0" borderId="5"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left" vertical="center" wrapText="1"/>
    </xf>
  </cellXfs>
  <cellStyles count="3">
    <cellStyle name="Гиперссылка" xfId="1" builtinId="8"/>
    <cellStyle name="Обычный" xfId="0" builtinId="0"/>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consultantplus://offline/ref=D9A661C356FA30FB49B2273B30A2A3B39CB4BE0C911C666D5AF16F2A364F182B114803113A820CDE736D13327By1jCG" TargetMode="External"/><Relationship Id="rId3" Type="http://schemas.openxmlformats.org/officeDocument/2006/relationships/hyperlink" Target="consultantplus://offline/ref=D9A661C356FA30FB49B2273B30A2A3B39CB5BA089D10666D5AF16F2A364F182B114803113A820CDE736D13327By1jCG" TargetMode="External"/><Relationship Id="rId7" Type="http://schemas.openxmlformats.org/officeDocument/2006/relationships/hyperlink" Target="consultantplus://offline/ref=D9A661C356FA30FB49B2273B30A2A3B39CB5BA089D10666D5AF16F2A364F182B114803113A820CDE736D13327By1jCG" TargetMode="External"/><Relationship Id="rId2" Type="http://schemas.openxmlformats.org/officeDocument/2006/relationships/hyperlink" Target="consultantplus://offline/ref=D9A661C356FA30FB49B2273B30A2A3B39CB4B80C9119666D5AF16F2A364F182B03485B1F3A8614D425225567771449D90B638D53D72Ay0jCG" TargetMode="External"/><Relationship Id="rId1" Type="http://schemas.openxmlformats.org/officeDocument/2006/relationships/hyperlink" Target="consultantplus://offline/ref=D9A661C356FA30FB49B2273B30A2A3B39CB5BA089D10666D5AF16F2A364F182B114803113A820CDE736D13327By1jCG" TargetMode="External"/><Relationship Id="rId6" Type="http://schemas.openxmlformats.org/officeDocument/2006/relationships/hyperlink" Target="consultantplus://offline/ref=D9A661C356FA30FB49B2273B30A2A3B39CB4BE0C911C666D5AF16F2A364F182B114803113A820CDE736D13327By1jCG" TargetMode="External"/><Relationship Id="rId5" Type="http://schemas.openxmlformats.org/officeDocument/2006/relationships/hyperlink" Target="consultantplus://offline/ref=D9A661C356FA30FB49B2273B30A2A3B39CB5BA089D10666D5AF16F2A364F182B114803113A820CDE736D13327By1jCG" TargetMode="External"/><Relationship Id="rId10" Type="http://schemas.openxmlformats.org/officeDocument/2006/relationships/printerSettings" Target="../printerSettings/printerSettings2.bin"/><Relationship Id="rId4" Type="http://schemas.openxmlformats.org/officeDocument/2006/relationships/hyperlink" Target="consultantplus://offline/ref=D9A661C356FA30FB49B2273B30A2A3B39CB4BE0C911C666D5AF16F2A364F182B114803113A820CDE736D13327By1jCG" TargetMode="External"/><Relationship Id="rId9" Type="http://schemas.openxmlformats.org/officeDocument/2006/relationships/hyperlink" Target="consultantplus://offline/ref=D9A661C356FA30FB49B2273B30A2A3B39CB4BE0C911C666D5AF16F2A364F182B114803113A820CDE736D13327By1jC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111"/>
  <sheetViews>
    <sheetView zoomScale="84" zoomScaleNormal="84" workbookViewId="0">
      <pane xSplit="3" ySplit="4" topLeftCell="D35" activePane="bottomRight" state="frozen"/>
      <selection pane="topRight" activeCell="D1" sqref="D1"/>
      <selection pane="bottomLeft" activeCell="A5" sqref="A5"/>
      <selection pane="bottomRight" activeCell="F6" sqref="F6"/>
    </sheetView>
  </sheetViews>
  <sheetFormatPr defaultRowHeight="15" x14ac:dyDescent="0.25"/>
  <cols>
    <col min="1" max="1" width="36.7109375" customWidth="1"/>
    <col min="3" max="3" width="11.42578125" customWidth="1"/>
    <col min="5" max="5" width="16.5703125" customWidth="1"/>
    <col min="6" max="6" width="14.5703125" customWidth="1"/>
    <col min="7" max="7" width="15.140625" customWidth="1"/>
    <col min="8" max="8" width="16.42578125" customWidth="1"/>
  </cols>
  <sheetData>
    <row r="2" spans="1:8" x14ac:dyDescent="0.25">
      <c r="A2" s="55" t="s">
        <v>128</v>
      </c>
      <c r="B2" s="55"/>
      <c r="C2" s="55"/>
      <c r="D2" s="55"/>
      <c r="E2" s="55"/>
      <c r="F2" s="55"/>
      <c r="G2" s="55"/>
      <c r="H2" s="55"/>
    </row>
    <row r="3" spans="1:8" ht="70.5" customHeight="1" x14ac:dyDescent="0.25">
      <c r="A3" s="47" t="s">
        <v>0</v>
      </c>
      <c r="B3" s="47" t="s">
        <v>1</v>
      </c>
      <c r="C3" s="48" t="s">
        <v>2</v>
      </c>
      <c r="D3" s="48" t="s">
        <v>3</v>
      </c>
      <c r="E3" s="49" t="s">
        <v>4</v>
      </c>
      <c r="F3" s="49"/>
      <c r="G3" s="49"/>
      <c r="H3" s="49"/>
    </row>
    <row r="4" spans="1:8" ht="51" x14ac:dyDescent="0.25">
      <c r="A4" s="47"/>
      <c r="B4" s="47"/>
      <c r="C4" s="48"/>
      <c r="D4" s="48"/>
      <c r="E4" s="45" t="s">
        <v>137</v>
      </c>
      <c r="F4" s="16" t="s">
        <v>138</v>
      </c>
      <c r="G4" s="16" t="s">
        <v>139</v>
      </c>
      <c r="H4" s="16" t="s">
        <v>5</v>
      </c>
    </row>
    <row r="5" spans="1:8" x14ac:dyDescent="0.25">
      <c r="A5" s="16">
        <v>1</v>
      </c>
      <c r="B5" s="16">
        <v>2</v>
      </c>
      <c r="C5" s="16">
        <v>3</v>
      </c>
      <c r="D5" s="16">
        <v>4</v>
      </c>
      <c r="E5" s="16">
        <v>5</v>
      </c>
      <c r="F5" s="16">
        <v>6</v>
      </c>
      <c r="G5" s="16">
        <v>7</v>
      </c>
      <c r="H5" s="16">
        <v>8</v>
      </c>
    </row>
    <row r="6" spans="1:8" ht="28.7" customHeight="1" x14ac:dyDescent="0.25">
      <c r="A6" s="17" t="s">
        <v>6</v>
      </c>
      <c r="B6" s="16">
        <v>1</v>
      </c>
      <c r="C6" s="16" t="s">
        <v>7</v>
      </c>
      <c r="D6" s="16" t="s">
        <v>7</v>
      </c>
      <c r="E6" s="26">
        <v>33626.74</v>
      </c>
      <c r="F6" s="26"/>
      <c r="G6" s="26"/>
      <c r="H6" s="16"/>
    </row>
    <row r="7" spans="1:8" ht="28.7" customHeight="1" x14ac:dyDescent="0.25">
      <c r="A7" s="16" t="s">
        <v>8</v>
      </c>
      <c r="B7" s="16">
        <v>2</v>
      </c>
      <c r="C7" s="16" t="s">
        <v>7</v>
      </c>
      <c r="D7" s="16" t="s">
        <v>7</v>
      </c>
      <c r="E7" s="25">
        <f>E6+E8-E29</f>
        <v>0</v>
      </c>
      <c r="F7" s="25">
        <f t="shared" ref="F7:G7" si="0">F6+F8-F29</f>
        <v>0</v>
      </c>
      <c r="G7" s="25">
        <f t="shared" si="0"/>
        <v>0</v>
      </c>
      <c r="H7" s="16"/>
    </row>
    <row r="8" spans="1:8" ht="28.7" customHeight="1" x14ac:dyDescent="0.25">
      <c r="A8" s="18" t="s">
        <v>9</v>
      </c>
      <c r="B8" s="16">
        <v>1000</v>
      </c>
      <c r="C8" s="16"/>
      <c r="D8" s="16"/>
      <c r="E8" s="25">
        <f>E12+E16+E19+E23</f>
        <v>10447460.479999999</v>
      </c>
      <c r="F8" s="25">
        <f t="shared" ref="F8:G8" si="1">F12+F16+F19+F23</f>
        <v>12730250</v>
      </c>
      <c r="G8" s="25">
        <f t="shared" si="1"/>
        <v>12770250</v>
      </c>
      <c r="H8" s="16"/>
    </row>
    <row r="9" spans="1:8" ht="15" customHeight="1" x14ac:dyDescent="0.25">
      <c r="A9" s="16" t="s">
        <v>10</v>
      </c>
      <c r="B9" s="47">
        <v>1100</v>
      </c>
      <c r="C9" s="47">
        <v>120</v>
      </c>
      <c r="D9" s="47"/>
      <c r="E9" s="46"/>
      <c r="F9" s="46"/>
      <c r="G9" s="46"/>
      <c r="H9" s="47"/>
    </row>
    <row r="10" spans="1:8" ht="15" customHeight="1" x14ac:dyDescent="0.25">
      <c r="A10" s="16" t="s">
        <v>11</v>
      </c>
      <c r="B10" s="47"/>
      <c r="C10" s="47"/>
      <c r="D10" s="47"/>
      <c r="E10" s="46"/>
      <c r="F10" s="46"/>
      <c r="G10" s="46"/>
      <c r="H10" s="47"/>
    </row>
    <row r="11" spans="1:8" ht="15.75" customHeight="1" x14ac:dyDescent="0.25">
      <c r="A11" s="16" t="s">
        <v>10</v>
      </c>
      <c r="B11" s="16">
        <v>1110</v>
      </c>
      <c r="C11" s="16"/>
      <c r="D11" s="16"/>
      <c r="E11" s="26"/>
      <c r="F11" s="26"/>
      <c r="G11" s="26"/>
      <c r="H11" s="16"/>
    </row>
    <row r="12" spans="1:8" ht="28.7" customHeight="1" x14ac:dyDescent="0.25">
      <c r="A12" s="19" t="s">
        <v>12</v>
      </c>
      <c r="B12" s="16">
        <v>1200</v>
      </c>
      <c r="C12" s="16">
        <v>130</v>
      </c>
      <c r="D12" s="16"/>
      <c r="E12" s="25">
        <f>9634225.61+210762</f>
        <v>9844987.6099999994</v>
      </c>
      <c r="F12" s="25">
        <v>10521200</v>
      </c>
      <c r="G12" s="25">
        <v>10561200</v>
      </c>
      <c r="H12" s="16"/>
    </row>
    <row r="13" spans="1:8" ht="16.5" customHeight="1" x14ac:dyDescent="0.25">
      <c r="A13" s="16" t="s">
        <v>10</v>
      </c>
      <c r="B13" s="47">
        <v>1210</v>
      </c>
      <c r="C13" s="47">
        <v>130</v>
      </c>
      <c r="D13" s="47"/>
      <c r="E13" s="46">
        <v>9634225.6099999994</v>
      </c>
      <c r="F13" s="46">
        <v>10521200</v>
      </c>
      <c r="G13" s="46">
        <v>10561200</v>
      </c>
      <c r="H13" s="47"/>
    </row>
    <row r="14" spans="1:8" ht="53.25" customHeight="1" x14ac:dyDescent="0.25">
      <c r="A14" s="20" t="s">
        <v>13</v>
      </c>
      <c r="B14" s="47"/>
      <c r="C14" s="47"/>
      <c r="D14" s="47"/>
      <c r="E14" s="46"/>
      <c r="F14" s="46"/>
      <c r="G14" s="46"/>
      <c r="H14" s="47"/>
    </row>
    <row r="15" spans="1:8" ht="56.25" customHeight="1" x14ac:dyDescent="0.25">
      <c r="A15" s="16" t="s">
        <v>14</v>
      </c>
      <c r="B15" s="16">
        <v>1220</v>
      </c>
      <c r="C15" s="16">
        <v>130</v>
      </c>
      <c r="D15" s="16"/>
      <c r="E15" s="26"/>
      <c r="F15" s="26"/>
      <c r="G15" s="26"/>
      <c r="H15" s="16"/>
    </row>
    <row r="16" spans="1:8" ht="28.7" customHeight="1" x14ac:dyDescent="0.25">
      <c r="A16" s="16" t="s">
        <v>15</v>
      </c>
      <c r="B16" s="16">
        <v>1300</v>
      </c>
      <c r="C16" s="16">
        <v>140</v>
      </c>
      <c r="D16" s="16"/>
      <c r="E16" s="25">
        <f>E18</f>
        <v>0</v>
      </c>
      <c r="F16" s="25">
        <f t="shared" ref="F16:G16" si="2">F18</f>
        <v>0</v>
      </c>
      <c r="G16" s="25">
        <f t="shared" si="2"/>
        <v>0</v>
      </c>
      <c r="H16" s="16"/>
    </row>
    <row r="17" spans="1:8" ht="17.25" customHeight="1" x14ac:dyDescent="0.25">
      <c r="A17" s="16" t="s">
        <v>10</v>
      </c>
      <c r="B17" s="16">
        <v>1310</v>
      </c>
      <c r="C17" s="16">
        <v>140</v>
      </c>
      <c r="D17" s="16"/>
      <c r="E17" s="26"/>
      <c r="F17" s="26"/>
      <c r="G17" s="26"/>
      <c r="H17" s="16"/>
    </row>
    <row r="18" spans="1:8" ht="28.7" customHeight="1" x14ac:dyDescent="0.25">
      <c r="A18" s="16" t="s">
        <v>16</v>
      </c>
      <c r="B18" s="16">
        <v>1400</v>
      </c>
      <c r="C18" s="16">
        <v>150</v>
      </c>
      <c r="D18" s="16"/>
      <c r="E18" s="26"/>
      <c r="F18" s="26"/>
      <c r="G18" s="26"/>
      <c r="H18" s="16"/>
    </row>
    <row r="19" spans="1:8" ht="18" customHeight="1" x14ac:dyDescent="0.25">
      <c r="A19" s="19" t="s">
        <v>17</v>
      </c>
      <c r="B19" s="16">
        <v>1500</v>
      </c>
      <c r="C19" s="16">
        <v>180</v>
      </c>
      <c r="D19" s="16"/>
      <c r="E19" s="25">
        <f>E20+E22</f>
        <v>602472.87</v>
      </c>
      <c r="F19" s="25">
        <f t="shared" ref="F19:G19" si="3">F20+F22</f>
        <v>2209050</v>
      </c>
      <c r="G19" s="25">
        <f t="shared" si="3"/>
        <v>2209050</v>
      </c>
      <c r="H19" s="16"/>
    </row>
    <row r="20" spans="1:8" ht="16.5" customHeight="1" x14ac:dyDescent="0.25">
      <c r="A20" s="16" t="s">
        <v>10</v>
      </c>
      <c r="B20" s="47">
        <v>1510</v>
      </c>
      <c r="C20" s="47">
        <v>180</v>
      </c>
      <c r="D20" s="47"/>
      <c r="E20" s="46">
        <v>602472.87</v>
      </c>
      <c r="F20" s="46">
        <v>2209050</v>
      </c>
      <c r="G20" s="46">
        <v>2209050</v>
      </c>
      <c r="H20" s="47"/>
    </row>
    <row r="21" spans="1:8" ht="19.5" customHeight="1" x14ac:dyDescent="0.25">
      <c r="A21" s="20" t="s">
        <v>18</v>
      </c>
      <c r="B21" s="47"/>
      <c r="C21" s="47"/>
      <c r="D21" s="47"/>
      <c r="E21" s="46"/>
      <c r="F21" s="46"/>
      <c r="G21" s="46"/>
      <c r="H21" s="47"/>
    </row>
    <row r="22" spans="1:8" ht="28.7" customHeight="1" x14ac:dyDescent="0.25">
      <c r="A22" s="16" t="s">
        <v>19</v>
      </c>
      <c r="B22" s="16">
        <v>1520</v>
      </c>
      <c r="C22" s="16">
        <v>180</v>
      </c>
      <c r="D22" s="16"/>
      <c r="E22" s="26"/>
      <c r="F22" s="26"/>
      <c r="G22" s="26"/>
      <c r="H22" s="16"/>
    </row>
    <row r="23" spans="1:8" ht="18.75" customHeight="1" x14ac:dyDescent="0.25">
      <c r="A23" s="16" t="s">
        <v>20</v>
      </c>
      <c r="B23" s="16">
        <v>1900</v>
      </c>
      <c r="C23" s="16"/>
      <c r="D23" s="16"/>
      <c r="E23" s="25">
        <f>E25</f>
        <v>0</v>
      </c>
      <c r="F23" s="25">
        <f t="shared" ref="F23:G23" si="4">F25</f>
        <v>0</v>
      </c>
      <c r="G23" s="25">
        <f t="shared" si="4"/>
        <v>0</v>
      </c>
      <c r="H23" s="16"/>
    </row>
    <row r="24" spans="1:8" ht="17.25" customHeight="1" x14ac:dyDescent="0.25">
      <c r="A24" s="16" t="s">
        <v>10</v>
      </c>
      <c r="B24" s="16"/>
      <c r="C24" s="16"/>
      <c r="D24" s="16"/>
      <c r="E24" s="26"/>
      <c r="F24" s="26"/>
      <c r="G24" s="26"/>
      <c r="H24" s="16"/>
    </row>
    <row r="25" spans="1:8" ht="18.75" customHeight="1" x14ac:dyDescent="0.25">
      <c r="A25" s="17" t="s">
        <v>21</v>
      </c>
      <c r="B25" s="16">
        <v>1980</v>
      </c>
      <c r="C25" s="16" t="s">
        <v>7</v>
      </c>
      <c r="D25" s="16"/>
      <c r="E25" s="26">
        <f>E26</f>
        <v>0</v>
      </c>
      <c r="F25" s="34">
        <f>F26</f>
        <v>0</v>
      </c>
      <c r="G25" s="34">
        <f>G26</f>
        <v>0</v>
      </c>
      <c r="H25" s="16"/>
    </row>
    <row r="26" spans="1:8" ht="16.5" customHeight="1" x14ac:dyDescent="0.25">
      <c r="A26" s="16" t="s">
        <v>22</v>
      </c>
      <c r="B26" s="47">
        <v>1981</v>
      </c>
      <c r="C26" s="47">
        <v>510</v>
      </c>
      <c r="D26" s="47"/>
      <c r="E26" s="46"/>
      <c r="F26" s="46"/>
      <c r="G26" s="46"/>
      <c r="H26" s="47" t="s">
        <v>7</v>
      </c>
    </row>
    <row r="27" spans="1:8" ht="21" customHeight="1" x14ac:dyDescent="0.25">
      <c r="A27" s="20" t="s">
        <v>122</v>
      </c>
      <c r="B27" s="47"/>
      <c r="C27" s="47"/>
      <c r="D27" s="47"/>
      <c r="E27" s="46"/>
      <c r="F27" s="46"/>
      <c r="G27" s="46"/>
      <c r="H27" s="47"/>
    </row>
    <row r="28" spans="1:8" ht="43.5" customHeight="1" x14ac:dyDescent="0.25">
      <c r="A28" s="16" t="s">
        <v>23</v>
      </c>
      <c r="B28" s="47"/>
      <c r="C28" s="47"/>
      <c r="D28" s="47"/>
      <c r="E28" s="46"/>
      <c r="F28" s="46"/>
      <c r="G28" s="46"/>
      <c r="H28" s="47"/>
    </row>
    <row r="29" spans="1:8" ht="22.5" customHeight="1" x14ac:dyDescent="0.25">
      <c r="A29" s="18" t="s">
        <v>24</v>
      </c>
      <c r="B29" s="16">
        <v>2000</v>
      </c>
      <c r="C29" s="16" t="s">
        <v>7</v>
      </c>
      <c r="D29" s="16"/>
      <c r="E29" s="25">
        <f>E30+E43+E49+E51</f>
        <v>10481087.219999999</v>
      </c>
      <c r="F29" s="25">
        <f>F30+F43+F49+F51</f>
        <v>12730250</v>
      </c>
      <c r="G29" s="25">
        <f>G30+G43+G49+G51</f>
        <v>12770250</v>
      </c>
      <c r="H29" s="16"/>
    </row>
    <row r="30" spans="1:8" ht="15.75" customHeight="1" x14ac:dyDescent="0.25">
      <c r="A30" s="16" t="s">
        <v>10</v>
      </c>
      <c r="B30" s="47">
        <v>2100</v>
      </c>
      <c r="C30" s="47" t="s">
        <v>7</v>
      </c>
      <c r="D30" s="47"/>
      <c r="E30" s="50">
        <f>E32+E34+E35+E36+E37</f>
        <v>8322006.3099999996</v>
      </c>
      <c r="F30" s="50">
        <f>F32+F34+F35+F36+F37</f>
        <v>9600000</v>
      </c>
      <c r="G30" s="50">
        <f>G32+G34+G35+G36+G37</f>
        <v>9600000</v>
      </c>
      <c r="H30" s="47" t="s">
        <v>7</v>
      </c>
    </row>
    <row r="31" spans="1:8" ht="28.7" customHeight="1" x14ac:dyDescent="0.25">
      <c r="A31" s="20" t="s">
        <v>25</v>
      </c>
      <c r="B31" s="47"/>
      <c r="C31" s="47"/>
      <c r="D31" s="47"/>
      <c r="E31" s="50"/>
      <c r="F31" s="50"/>
      <c r="G31" s="50"/>
      <c r="H31" s="47"/>
    </row>
    <row r="32" spans="1:8" ht="28.7" customHeight="1" x14ac:dyDescent="0.25">
      <c r="A32" s="16" t="s">
        <v>10</v>
      </c>
      <c r="B32" s="47">
        <v>2110</v>
      </c>
      <c r="C32" s="47">
        <v>111</v>
      </c>
      <c r="D32" s="47">
        <v>211</v>
      </c>
      <c r="E32" s="46">
        <v>6235628.3899999997</v>
      </c>
      <c r="F32" s="46">
        <v>7373200</v>
      </c>
      <c r="G32" s="46">
        <v>7373200</v>
      </c>
      <c r="H32" s="47" t="s">
        <v>7</v>
      </c>
    </row>
    <row r="33" spans="1:8" ht="28.7" customHeight="1" x14ac:dyDescent="0.25">
      <c r="A33" s="21" t="s">
        <v>26</v>
      </c>
      <c r="B33" s="47"/>
      <c r="C33" s="47"/>
      <c r="D33" s="47"/>
      <c r="E33" s="46"/>
      <c r="F33" s="46"/>
      <c r="G33" s="46"/>
      <c r="H33" s="47"/>
    </row>
    <row r="34" spans="1:8" ht="28.7" customHeight="1" x14ac:dyDescent="0.25">
      <c r="A34" s="24" t="s">
        <v>133</v>
      </c>
      <c r="B34" s="16">
        <v>2120</v>
      </c>
      <c r="C34" s="16">
        <v>112</v>
      </c>
      <c r="D34" s="16">
        <v>266</v>
      </c>
      <c r="E34" s="26">
        <v>29405.040000000001</v>
      </c>
      <c r="F34" s="26"/>
      <c r="G34" s="26"/>
      <c r="H34" s="16" t="s">
        <v>7</v>
      </c>
    </row>
    <row r="35" spans="1:8" ht="43.5" customHeight="1" x14ac:dyDescent="0.25">
      <c r="A35" s="16" t="s">
        <v>27</v>
      </c>
      <c r="B35" s="16">
        <v>2130</v>
      </c>
      <c r="C35" s="16">
        <v>113</v>
      </c>
      <c r="D35" s="16"/>
      <c r="E35" s="26"/>
      <c r="F35" s="26"/>
      <c r="G35" s="26"/>
      <c r="H35" s="16" t="s">
        <v>7</v>
      </c>
    </row>
    <row r="36" spans="1:8" ht="50.25" customHeight="1" x14ac:dyDescent="0.25">
      <c r="A36" s="21" t="s">
        <v>28</v>
      </c>
      <c r="B36" s="16">
        <v>2140</v>
      </c>
      <c r="C36" s="16">
        <v>119</v>
      </c>
      <c r="D36" s="16">
        <v>213</v>
      </c>
      <c r="E36" s="26">
        <v>2019844.88</v>
      </c>
      <c r="F36" s="26">
        <v>2226800</v>
      </c>
      <c r="G36" s="26">
        <v>2226800</v>
      </c>
      <c r="H36" s="16" t="s">
        <v>7</v>
      </c>
    </row>
    <row r="37" spans="1:8" ht="28.7" customHeight="1" x14ac:dyDescent="0.25">
      <c r="A37" s="20" t="s">
        <v>29</v>
      </c>
      <c r="B37" s="16">
        <v>2200</v>
      </c>
      <c r="C37" s="16">
        <v>300</v>
      </c>
      <c r="D37" s="16"/>
      <c r="E37" s="25">
        <f t="shared" ref="E37:G37" si="5">E38+E40</f>
        <v>37128</v>
      </c>
      <c r="F37" s="25">
        <f t="shared" si="5"/>
        <v>0</v>
      </c>
      <c r="G37" s="25">
        <f t="shared" si="5"/>
        <v>0</v>
      </c>
      <c r="H37" s="16" t="s">
        <v>7</v>
      </c>
    </row>
    <row r="38" spans="1:8" ht="16.5" customHeight="1" x14ac:dyDescent="0.25">
      <c r="A38" s="16" t="s">
        <v>10</v>
      </c>
      <c r="B38" s="47">
        <v>2210</v>
      </c>
      <c r="C38" s="47">
        <v>320</v>
      </c>
      <c r="D38" s="47"/>
      <c r="E38" s="46"/>
      <c r="F38" s="46"/>
      <c r="G38" s="46"/>
      <c r="H38" s="47" t="s">
        <v>7</v>
      </c>
    </row>
    <row r="39" spans="1:8" ht="28.7" customHeight="1" x14ac:dyDescent="0.25">
      <c r="A39" s="16" t="s">
        <v>30</v>
      </c>
      <c r="B39" s="47"/>
      <c r="C39" s="47"/>
      <c r="D39" s="47"/>
      <c r="E39" s="46"/>
      <c r="F39" s="46"/>
      <c r="G39" s="46"/>
      <c r="H39" s="47"/>
    </row>
    <row r="40" spans="1:8" ht="16.5" customHeight="1" x14ac:dyDescent="0.25">
      <c r="A40" s="16" t="s">
        <v>22</v>
      </c>
      <c r="B40" s="47">
        <v>2211</v>
      </c>
      <c r="C40" s="47">
        <v>321</v>
      </c>
      <c r="D40" s="47">
        <v>262</v>
      </c>
      <c r="E40" s="46">
        <v>37128</v>
      </c>
      <c r="F40" s="46"/>
      <c r="G40" s="46"/>
      <c r="H40" s="47" t="s">
        <v>7</v>
      </c>
    </row>
    <row r="41" spans="1:8" ht="41.25" customHeight="1" x14ac:dyDescent="0.25">
      <c r="A41" s="20" t="s">
        <v>31</v>
      </c>
      <c r="B41" s="47"/>
      <c r="C41" s="47"/>
      <c r="D41" s="47"/>
      <c r="E41" s="46"/>
      <c r="F41" s="46"/>
      <c r="G41" s="46"/>
      <c r="H41" s="47"/>
    </row>
    <row r="42" spans="1:8" ht="28.7" customHeight="1" x14ac:dyDescent="0.25">
      <c r="A42" s="16" t="s">
        <v>32</v>
      </c>
      <c r="B42" s="16">
        <v>2240</v>
      </c>
      <c r="C42" s="16">
        <v>360</v>
      </c>
      <c r="D42" s="16"/>
      <c r="E42" s="26"/>
      <c r="F42" s="26"/>
      <c r="G42" s="26"/>
      <c r="H42" s="16" t="s">
        <v>7</v>
      </c>
    </row>
    <row r="43" spans="1:8" ht="28.7" customHeight="1" x14ac:dyDescent="0.25">
      <c r="A43" s="20" t="s">
        <v>33</v>
      </c>
      <c r="B43" s="16">
        <v>2300</v>
      </c>
      <c r="C43" s="16">
        <v>850</v>
      </c>
      <c r="D43" s="16"/>
      <c r="E43" s="25">
        <f>E44+E46+E48+E47</f>
        <v>18198.18</v>
      </c>
      <c r="F43" s="25">
        <f>F44+F46+F48</f>
        <v>10900</v>
      </c>
      <c r="G43" s="25">
        <f>G44+G46+G48</f>
        <v>10900</v>
      </c>
      <c r="H43" s="16" t="s">
        <v>7</v>
      </c>
    </row>
    <row r="44" spans="1:8" ht="18" customHeight="1" x14ac:dyDescent="0.25">
      <c r="A44" s="16" t="s">
        <v>22</v>
      </c>
      <c r="B44" s="47">
        <v>2310</v>
      </c>
      <c r="C44" s="47">
        <v>851</v>
      </c>
      <c r="D44" s="51">
        <v>291</v>
      </c>
      <c r="E44" s="46"/>
      <c r="F44" s="46"/>
      <c r="G44" s="46"/>
      <c r="H44" s="47" t="s">
        <v>7</v>
      </c>
    </row>
    <row r="45" spans="1:8" ht="28.7" customHeight="1" x14ac:dyDescent="0.25">
      <c r="A45" s="16" t="s">
        <v>34</v>
      </c>
      <c r="B45" s="47"/>
      <c r="C45" s="47"/>
      <c r="D45" s="51"/>
      <c r="E45" s="46"/>
      <c r="F45" s="46"/>
      <c r="G45" s="46"/>
      <c r="H45" s="47"/>
    </row>
    <row r="46" spans="1:8" ht="48.75" customHeight="1" x14ac:dyDescent="0.25">
      <c r="A46" s="16" t="s">
        <v>35</v>
      </c>
      <c r="B46" s="16">
        <v>2320</v>
      </c>
      <c r="C46" s="16">
        <v>852</v>
      </c>
      <c r="D46" s="31">
        <v>291</v>
      </c>
      <c r="E46" s="26">
        <v>9629</v>
      </c>
      <c r="F46" s="26">
        <v>10900</v>
      </c>
      <c r="G46" s="26">
        <v>10900</v>
      </c>
      <c r="H46" s="16" t="s">
        <v>7</v>
      </c>
    </row>
    <row r="47" spans="1:8" ht="39" customHeight="1" x14ac:dyDescent="0.25">
      <c r="A47" s="16" t="s">
        <v>132</v>
      </c>
      <c r="B47" s="16"/>
      <c r="C47" s="16">
        <v>853</v>
      </c>
      <c r="D47" s="31">
        <v>292</v>
      </c>
      <c r="E47" s="26">
        <v>569.17999999999995</v>
      </c>
      <c r="F47" s="26"/>
      <c r="G47" s="26"/>
      <c r="H47" s="16"/>
    </row>
    <row r="48" spans="1:8" ht="28.7" customHeight="1" x14ac:dyDescent="0.25">
      <c r="A48" s="16" t="s">
        <v>36</v>
      </c>
      <c r="B48" s="16">
        <v>2330</v>
      </c>
      <c r="C48" s="16">
        <v>853</v>
      </c>
      <c r="D48" s="31">
        <v>295</v>
      </c>
      <c r="E48" s="26">
        <v>8000</v>
      </c>
      <c r="F48" s="26"/>
      <c r="G48" s="26"/>
      <c r="H48" s="16" t="s">
        <v>7</v>
      </c>
    </row>
    <row r="49" spans="1:8" ht="28.7" customHeight="1" x14ac:dyDescent="0.25">
      <c r="A49" s="20" t="s">
        <v>37</v>
      </c>
      <c r="B49" s="16">
        <v>2500</v>
      </c>
      <c r="C49" s="16" t="s">
        <v>7</v>
      </c>
      <c r="D49" s="16"/>
      <c r="E49" s="25">
        <f>E50</f>
        <v>0</v>
      </c>
      <c r="F49" s="25">
        <f t="shared" ref="F49:G49" si="6">F50</f>
        <v>0</v>
      </c>
      <c r="G49" s="25">
        <f t="shared" si="6"/>
        <v>0</v>
      </c>
      <c r="H49" s="16" t="s">
        <v>7</v>
      </c>
    </row>
    <row r="50" spans="1:8" ht="28.7" customHeight="1" x14ac:dyDescent="0.25">
      <c r="A50" s="16" t="s">
        <v>38</v>
      </c>
      <c r="B50" s="16">
        <v>2520</v>
      </c>
      <c r="C50" s="16">
        <v>831</v>
      </c>
      <c r="D50" s="16"/>
      <c r="E50" s="26"/>
      <c r="F50" s="26"/>
      <c r="G50" s="26"/>
      <c r="H50" s="16" t="s">
        <v>7</v>
      </c>
    </row>
    <row r="51" spans="1:8" ht="28.7" customHeight="1" x14ac:dyDescent="0.25">
      <c r="A51" s="22" t="s">
        <v>39</v>
      </c>
      <c r="B51" s="16">
        <v>2600</v>
      </c>
      <c r="C51" s="16" t="s">
        <v>7</v>
      </c>
      <c r="D51" s="16"/>
      <c r="E51" s="25">
        <f>E52+E54+E56+E57+E55+E75</f>
        <v>2140882.73</v>
      </c>
      <c r="F51" s="41">
        <f t="shared" ref="F51:G51" si="7">F52+F54+F56+F57+F55+F75</f>
        <v>3119350</v>
      </c>
      <c r="G51" s="41">
        <f t="shared" si="7"/>
        <v>3159350</v>
      </c>
      <c r="H51" s="16"/>
    </row>
    <row r="52" spans="1:8" ht="28.7" customHeight="1" x14ac:dyDescent="0.25">
      <c r="A52" s="16" t="s">
        <v>10</v>
      </c>
      <c r="B52" s="47">
        <v>2610</v>
      </c>
      <c r="C52" s="47">
        <v>241</v>
      </c>
      <c r="D52" s="47"/>
      <c r="E52" s="46"/>
      <c r="F52" s="46"/>
      <c r="G52" s="46"/>
      <c r="H52" s="47"/>
    </row>
    <row r="53" spans="1:8" ht="28.7" customHeight="1" x14ac:dyDescent="0.25">
      <c r="A53" s="16" t="s">
        <v>40</v>
      </c>
      <c r="B53" s="47"/>
      <c r="C53" s="47"/>
      <c r="D53" s="47"/>
      <c r="E53" s="46"/>
      <c r="F53" s="46"/>
      <c r="G53" s="46"/>
      <c r="H53" s="47"/>
    </row>
    <row r="54" spans="1:8" ht="37.5" customHeight="1" x14ac:dyDescent="0.25">
      <c r="A54" s="16" t="s">
        <v>41</v>
      </c>
      <c r="B54" s="16">
        <v>2620</v>
      </c>
      <c r="C54" s="16">
        <v>242</v>
      </c>
      <c r="D54" s="16"/>
      <c r="E54" s="26"/>
      <c r="F54" s="26"/>
      <c r="G54" s="26"/>
      <c r="H54" s="16"/>
    </row>
    <row r="55" spans="1:8" ht="21.75" customHeight="1" x14ac:dyDescent="0.25">
      <c r="A55" s="35" t="s">
        <v>123</v>
      </c>
      <c r="B55" s="16"/>
      <c r="C55" s="16">
        <v>242</v>
      </c>
      <c r="D55" s="16">
        <v>221</v>
      </c>
      <c r="E55" s="26">
        <v>25900.04</v>
      </c>
      <c r="F55" s="26">
        <v>28000</v>
      </c>
      <c r="G55" s="26">
        <v>28000</v>
      </c>
      <c r="H55" s="16"/>
    </row>
    <row r="56" spans="1:8" ht="36.75" customHeight="1" x14ac:dyDescent="0.25">
      <c r="A56" s="16" t="s">
        <v>42</v>
      </c>
      <c r="B56" s="16">
        <v>2630</v>
      </c>
      <c r="C56" s="16">
        <v>243</v>
      </c>
      <c r="D56" s="16"/>
      <c r="E56" s="26"/>
      <c r="F56" s="26"/>
      <c r="G56" s="26"/>
      <c r="H56" s="16"/>
    </row>
    <row r="57" spans="1:8" ht="28.7" customHeight="1" x14ac:dyDescent="0.25">
      <c r="A57" s="27" t="s">
        <v>43</v>
      </c>
      <c r="B57" s="27">
        <v>2640</v>
      </c>
      <c r="C57" s="27">
        <v>244</v>
      </c>
      <c r="D57" s="27"/>
      <c r="E57" s="28">
        <f>E59+E60+E61+E62+E63+E64+E66+E67+E65</f>
        <v>1453384.33</v>
      </c>
      <c r="F57" s="28">
        <f t="shared" ref="F57:G57" si="8">F59+F60+F61+F62+F63+F64+F66+F67+F65</f>
        <v>2769850</v>
      </c>
      <c r="G57" s="28">
        <f t="shared" si="8"/>
        <v>2809850</v>
      </c>
      <c r="H57" s="27"/>
    </row>
    <row r="58" spans="1:8" ht="16.5" customHeight="1" x14ac:dyDescent="0.25">
      <c r="A58" s="16" t="s">
        <v>22</v>
      </c>
      <c r="B58" s="16"/>
      <c r="C58" s="16"/>
      <c r="D58" s="16"/>
      <c r="E58" s="26"/>
      <c r="F58" s="26"/>
      <c r="G58" s="26"/>
      <c r="H58" s="16"/>
    </row>
    <row r="59" spans="1:8" ht="16.5" customHeight="1" x14ac:dyDescent="0.25">
      <c r="A59" s="35" t="s">
        <v>113</v>
      </c>
      <c r="B59" s="16"/>
      <c r="C59" s="16">
        <v>244</v>
      </c>
      <c r="D59" s="16">
        <v>221</v>
      </c>
      <c r="E59" s="26">
        <v>9309.6</v>
      </c>
      <c r="F59" s="34">
        <v>9900</v>
      </c>
      <c r="G59" s="34">
        <v>9900</v>
      </c>
      <c r="H59" s="16"/>
    </row>
    <row r="60" spans="1:8" ht="16.5" customHeight="1" x14ac:dyDescent="0.25">
      <c r="A60" s="35" t="s">
        <v>124</v>
      </c>
      <c r="B60" s="16"/>
      <c r="C60" s="16">
        <v>244</v>
      </c>
      <c r="D60" s="16">
        <v>222</v>
      </c>
      <c r="E60" s="26"/>
      <c r="F60" s="34"/>
      <c r="G60" s="34"/>
      <c r="H60" s="16"/>
    </row>
    <row r="61" spans="1:8" ht="16.5" customHeight="1" x14ac:dyDescent="0.25">
      <c r="A61" s="35" t="s">
        <v>114</v>
      </c>
      <c r="B61" s="16"/>
      <c r="C61" s="16">
        <v>244</v>
      </c>
      <c r="D61" s="16">
        <v>223</v>
      </c>
      <c r="E61" s="26"/>
      <c r="F61" s="34"/>
      <c r="G61" s="34"/>
      <c r="H61" s="16"/>
    </row>
    <row r="62" spans="1:8" ht="16.5" customHeight="1" x14ac:dyDescent="0.25">
      <c r="A62" s="35" t="s">
        <v>115</v>
      </c>
      <c r="B62" s="16"/>
      <c r="C62" s="16">
        <v>244</v>
      </c>
      <c r="D62" s="16">
        <v>225</v>
      </c>
      <c r="E62" s="26">
        <v>58775.16</v>
      </c>
      <c r="F62" s="34"/>
      <c r="G62" s="34"/>
      <c r="H62" s="16"/>
    </row>
    <row r="63" spans="1:8" ht="16.5" customHeight="1" x14ac:dyDescent="0.25">
      <c r="A63" s="35" t="s">
        <v>116</v>
      </c>
      <c r="B63" s="16"/>
      <c r="C63" s="16">
        <v>244</v>
      </c>
      <c r="D63" s="16">
        <v>226</v>
      </c>
      <c r="E63" s="26">
        <v>432908.26</v>
      </c>
      <c r="F63" s="34">
        <v>295600</v>
      </c>
      <c r="G63" s="34">
        <v>295600</v>
      </c>
      <c r="H63" s="16"/>
    </row>
    <row r="64" spans="1:8" ht="16.5" customHeight="1" x14ac:dyDescent="0.25">
      <c r="A64" s="35" t="s">
        <v>136</v>
      </c>
      <c r="B64" s="40"/>
      <c r="C64" s="40">
        <v>244</v>
      </c>
      <c r="D64" s="40">
        <v>227</v>
      </c>
      <c r="E64" s="39">
        <v>3219.96</v>
      </c>
      <c r="F64" s="39"/>
      <c r="G64" s="39"/>
      <c r="H64" s="40"/>
    </row>
    <row r="65" spans="1:8" ht="16.5" customHeight="1" x14ac:dyDescent="0.25">
      <c r="A65" s="35" t="s">
        <v>127</v>
      </c>
      <c r="B65" s="32"/>
      <c r="C65" s="32">
        <v>244</v>
      </c>
      <c r="D65" s="32">
        <v>262</v>
      </c>
      <c r="E65" s="33"/>
      <c r="F65" s="34">
        <v>39100</v>
      </c>
      <c r="G65" s="34">
        <v>39100</v>
      </c>
      <c r="H65" s="32"/>
    </row>
    <row r="66" spans="1:8" ht="16.5" customHeight="1" x14ac:dyDescent="0.25">
      <c r="A66" s="35" t="s">
        <v>117</v>
      </c>
      <c r="B66" s="16"/>
      <c r="C66" s="16">
        <v>244</v>
      </c>
      <c r="D66" s="16">
        <v>310</v>
      </c>
      <c r="E66" s="26">
        <v>148167.06</v>
      </c>
      <c r="F66" s="34">
        <v>1617750</v>
      </c>
      <c r="G66" s="34">
        <v>1617750</v>
      </c>
      <c r="H66" s="16"/>
    </row>
    <row r="67" spans="1:8" ht="27" customHeight="1" x14ac:dyDescent="0.25">
      <c r="A67" s="35" t="s">
        <v>118</v>
      </c>
      <c r="B67" s="16"/>
      <c r="C67" s="16">
        <v>244</v>
      </c>
      <c r="D67" s="16">
        <v>340</v>
      </c>
      <c r="E67" s="26">
        <f>E68+E69+E70+E71+E72+E73+E74</f>
        <v>801004.29</v>
      </c>
      <c r="F67" s="34">
        <f t="shared" ref="F67:G67" si="9">F68+F69+F70+F71+F72+F73</f>
        <v>807500</v>
      </c>
      <c r="G67" s="34">
        <f t="shared" si="9"/>
        <v>847500</v>
      </c>
      <c r="H67" s="26">
        <f t="shared" ref="H67" si="10">H68+H69+H70+H71+H72+H73</f>
        <v>0</v>
      </c>
    </row>
    <row r="68" spans="1:8" ht="38.25" customHeight="1" x14ac:dyDescent="0.25">
      <c r="A68" s="35" t="s">
        <v>119</v>
      </c>
      <c r="B68" s="16"/>
      <c r="C68" s="16">
        <v>244</v>
      </c>
      <c r="D68" s="16">
        <v>341</v>
      </c>
      <c r="E68" s="26"/>
      <c r="F68" s="34"/>
      <c r="G68" s="34"/>
      <c r="H68" s="16"/>
    </row>
    <row r="69" spans="1:8" ht="16.5" customHeight="1" x14ac:dyDescent="0.25">
      <c r="A69" s="35" t="s">
        <v>120</v>
      </c>
      <c r="B69" s="16"/>
      <c r="C69" s="16">
        <v>244</v>
      </c>
      <c r="D69" s="16">
        <v>342</v>
      </c>
      <c r="E69" s="26">
        <v>686799.19</v>
      </c>
      <c r="F69" s="34">
        <f>818177.44-10677.44</f>
        <v>807500</v>
      </c>
      <c r="G69" s="34">
        <v>847500</v>
      </c>
      <c r="H69" s="16"/>
    </row>
    <row r="70" spans="1:8" ht="30.75" customHeight="1" x14ac:dyDescent="0.25">
      <c r="A70" s="35" t="s">
        <v>121</v>
      </c>
      <c r="B70" s="16"/>
      <c r="C70" s="16">
        <v>244</v>
      </c>
      <c r="D70" s="16">
        <v>343</v>
      </c>
      <c r="E70" s="26">
        <v>0</v>
      </c>
      <c r="F70" s="34"/>
      <c r="G70" s="34"/>
      <c r="H70" s="16"/>
    </row>
    <row r="71" spans="1:8" ht="30.75" customHeight="1" x14ac:dyDescent="0.25">
      <c r="A71" s="35" t="s">
        <v>125</v>
      </c>
      <c r="B71" s="16"/>
      <c r="C71" s="16">
        <v>244</v>
      </c>
      <c r="D71" s="16">
        <v>344</v>
      </c>
      <c r="E71" s="26"/>
      <c r="F71" s="26"/>
      <c r="G71" s="26"/>
      <c r="H71" s="16"/>
    </row>
    <row r="72" spans="1:8" ht="30.75" customHeight="1" x14ac:dyDescent="0.25">
      <c r="A72" s="35" t="s">
        <v>126</v>
      </c>
      <c r="B72" s="16"/>
      <c r="C72" s="16">
        <v>244</v>
      </c>
      <c r="D72" s="16">
        <v>345</v>
      </c>
      <c r="E72" s="26"/>
      <c r="F72" s="26"/>
      <c r="G72" s="26"/>
      <c r="H72" s="16"/>
    </row>
    <row r="73" spans="1:8" ht="36" customHeight="1" x14ac:dyDescent="0.25">
      <c r="A73" s="35" t="s">
        <v>135</v>
      </c>
      <c r="B73" s="31"/>
      <c r="C73" s="16">
        <v>244</v>
      </c>
      <c r="D73" s="16">
        <v>346</v>
      </c>
      <c r="E73" s="26">
        <v>111840.8</v>
      </c>
      <c r="F73" s="26"/>
      <c r="G73" s="26"/>
      <c r="H73" s="16"/>
    </row>
    <row r="74" spans="1:8" ht="36" customHeight="1" x14ac:dyDescent="0.25">
      <c r="A74" s="35" t="s">
        <v>134</v>
      </c>
      <c r="B74" s="38"/>
      <c r="C74" s="37">
        <v>244</v>
      </c>
      <c r="D74" s="37">
        <v>349</v>
      </c>
      <c r="E74" s="36">
        <v>2364.3000000000002</v>
      </c>
      <c r="F74" s="36"/>
      <c r="G74" s="36"/>
      <c r="H74" s="37"/>
    </row>
    <row r="75" spans="1:8" ht="20.25" customHeight="1" x14ac:dyDescent="0.25">
      <c r="A75" s="42" t="s">
        <v>114</v>
      </c>
      <c r="B75" s="43"/>
      <c r="C75" s="43">
        <v>247</v>
      </c>
      <c r="D75" s="43">
        <v>223</v>
      </c>
      <c r="E75" s="44">
        <v>661598.36</v>
      </c>
      <c r="F75" s="44">
        <v>321500</v>
      </c>
      <c r="G75" s="44">
        <v>321500</v>
      </c>
      <c r="H75" s="43"/>
    </row>
    <row r="76" spans="1:8" ht="28.7" customHeight="1" x14ac:dyDescent="0.25">
      <c r="A76" s="16" t="s">
        <v>44</v>
      </c>
      <c r="B76" s="16">
        <v>2650</v>
      </c>
      <c r="C76" s="16">
        <v>400</v>
      </c>
      <c r="D76" s="16"/>
      <c r="E76" s="26"/>
      <c r="F76" s="26"/>
      <c r="G76" s="26"/>
      <c r="H76" s="16"/>
    </row>
    <row r="77" spans="1:8" ht="15.75" customHeight="1" x14ac:dyDescent="0.25">
      <c r="A77" s="16" t="s">
        <v>10</v>
      </c>
      <c r="B77" s="47">
        <v>2651</v>
      </c>
      <c r="C77" s="47">
        <v>406</v>
      </c>
      <c r="D77" s="47"/>
      <c r="E77" s="46"/>
      <c r="F77" s="46"/>
      <c r="G77" s="46"/>
      <c r="H77" s="47"/>
    </row>
    <row r="78" spans="1:8" ht="38.25" customHeight="1" x14ac:dyDescent="0.25">
      <c r="A78" s="16" t="s">
        <v>45</v>
      </c>
      <c r="B78" s="47"/>
      <c r="C78" s="47"/>
      <c r="D78" s="47"/>
      <c r="E78" s="46"/>
      <c r="F78" s="46"/>
      <c r="G78" s="46"/>
      <c r="H78" s="47"/>
    </row>
    <row r="79" spans="1:8" ht="38.25" customHeight="1" x14ac:dyDescent="0.25">
      <c r="A79" s="16" t="s">
        <v>46</v>
      </c>
      <c r="B79" s="16">
        <v>2652</v>
      </c>
      <c r="C79" s="16">
        <v>407</v>
      </c>
      <c r="D79" s="16"/>
      <c r="E79" s="26"/>
      <c r="F79" s="26"/>
      <c r="G79" s="26"/>
      <c r="H79" s="16"/>
    </row>
    <row r="80" spans="1:8" ht="28.7" customHeight="1" x14ac:dyDescent="0.25">
      <c r="A80" s="17" t="s">
        <v>47</v>
      </c>
      <c r="B80" s="16">
        <v>2653</v>
      </c>
      <c r="C80" s="16">
        <v>100</v>
      </c>
      <c r="D80" s="16"/>
      <c r="E80" s="26"/>
      <c r="F80" s="26"/>
      <c r="G80" s="26"/>
      <c r="H80" s="16" t="s">
        <v>7</v>
      </c>
    </row>
    <row r="81" spans="1:8" ht="20.25" customHeight="1" x14ac:dyDescent="0.25">
      <c r="A81" s="16" t="s">
        <v>10</v>
      </c>
      <c r="B81" s="47">
        <v>3010</v>
      </c>
      <c r="C81" s="47"/>
      <c r="D81" s="47"/>
      <c r="E81" s="46"/>
      <c r="F81" s="46"/>
      <c r="G81" s="46"/>
      <c r="H81" s="47" t="s">
        <v>7</v>
      </c>
    </row>
    <row r="82" spans="1:8" ht="18.75" customHeight="1" x14ac:dyDescent="0.25">
      <c r="A82" s="16" t="s">
        <v>48</v>
      </c>
      <c r="B82" s="47"/>
      <c r="C82" s="47"/>
      <c r="D82" s="47"/>
      <c r="E82" s="46"/>
      <c r="F82" s="46"/>
      <c r="G82" s="46"/>
      <c r="H82" s="47"/>
    </row>
    <row r="83" spans="1:8" ht="20.25" customHeight="1" x14ac:dyDescent="0.25">
      <c r="A83" s="16" t="s">
        <v>49</v>
      </c>
      <c r="B83" s="16">
        <v>3020</v>
      </c>
      <c r="C83" s="16"/>
      <c r="D83" s="16"/>
      <c r="E83" s="26"/>
      <c r="F83" s="26"/>
      <c r="G83" s="26"/>
      <c r="H83" s="16" t="s">
        <v>7</v>
      </c>
    </row>
    <row r="84" spans="1:8" ht="18" customHeight="1" x14ac:dyDescent="0.25">
      <c r="A84" s="16" t="s">
        <v>50</v>
      </c>
      <c r="B84" s="16">
        <v>3030</v>
      </c>
      <c r="C84" s="16"/>
      <c r="D84" s="16"/>
      <c r="E84" s="26"/>
      <c r="F84" s="26"/>
      <c r="G84" s="26"/>
      <c r="H84" s="16" t="s">
        <v>7</v>
      </c>
    </row>
    <row r="85" spans="1:8" ht="20.25" customHeight="1" x14ac:dyDescent="0.25">
      <c r="A85" s="17" t="s">
        <v>51</v>
      </c>
      <c r="B85" s="16">
        <v>4000</v>
      </c>
      <c r="C85" s="16" t="s">
        <v>7</v>
      </c>
      <c r="D85" s="16"/>
      <c r="E85" s="16"/>
      <c r="F85" s="16"/>
      <c r="G85" s="16"/>
      <c r="H85" s="16" t="s">
        <v>7</v>
      </c>
    </row>
    <row r="86" spans="1:8" ht="13.5" customHeight="1" x14ac:dyDescent="0.25">
      <c r="A86" s="16" t="s">
        <v>22</v>
      </c>
      <c r="B86" s="47">
        <v>4010</v>
      </c>
      <c r="C86" s="47">
        <v>610</v>
      </c>
      <c r="D86" s="47"/>
      <c r="E86" s="47"/>
      <c r="F86" s="47"/>
      <c r="G86" s="47"/>
      <c r="H86" s="47" t="s">
        <v>7</v>
      </c>
    </row>
    <row r="87" spans="1:8" ht="16.5" customHeight="1" x14ac:dyDescent="0.25">
      <c r="A87" s="16" t="s">
        <v>52</v>
      </c>
      <c r="B87" s="47"/>
      <c r="C87" s="47"/>
      <c r="D87" s="47"/>
      <c r="E87" s="47"/>
      <c r="F87" s="47"/>
      <c r="G87" s="47"/>
      <c r="H87" s="47"/>
    </row>
    <row r="88" spans="1:8" ht="28.7" customHeight="1" x14ac:dyDescent="0.25">
      <c r="A88" s="23"/>
      <c r="B88" s="23"/>
      <c r="C88" s="23"/>
      <c r="D88" s="23"/>
      <c r="E88" s="23"/>
      <c r="F88" s="23"/>
      <c r="G88" s="23"/>
      <c r="H88" s="23"/>
    </row>
    <row r="89" spans="1:8" ht="28.7" customHeight="1" x14ac:dyDescent="0.25"/>
    <row r="90" spans="1:8" ht="28.7" hidden="1" customHeight="1" x14ac:dyDescent="0.25">
      <c r="A90" s="4" t="s">
        <v>53</v>
      </c>
    </row>
    <row r="91" spans="1:8" ht="28.7" hidden="1" customHeight="1" x14ac:dyDescent="0.25">
      <c r="A91" s="54" t="s">
        <v>54</v>
      </c>
      <c r="B91" s="54"/>
      <c r="C91" s="54"/>
      <c r="D91" s="54"/>
      <c r="E91" s="54"/>
      <c r="F91" s="54"/>
      <c r="G91" s="54"/>
      <c r="H91" s="54"/>
    </row>
    <row r="92" spans="1:8" ht="28.7" hidden="1" customHeight="1" x14ac:dyDescent="0.25">
      <c r="A92" s="52" t="s">
        <v>55</v>
      </c>
      <c r="B92" s="52"/>
      <c r="C92" s="52"/>
      <c r="D92" s="52"/>
      <c r="E92" s="52"/>
      <c r="F92" s="52"/>
      <c r="G92" s="52"/>
      <c r="H92" s="52"/>
    </row>
    <row r="93" spans="1:8" ht="28.7" hidden="1" customHeight="1" x14ac:dyDescent="0.25">
      <c r="A93" s="54" t="s">
        <v>56</v>
      </c>
      <c r="B93" s="54"/>
      <c r="C93" s="54"/>
      <c r="D93" s="54"/>
      <c r="E93" s="54"/>
      <c r="F93" s="54"/>
      <c r="G93" s="54"/>
      <c r="H93" s="54"/>
    </row>
    <row r="94" spans="1:8" ht="28.7" hidden="1" customHeight="1" x14ac:dyDescent="0.25">
      <c r="A94" s="54" t="s">
        <v>57</v>
      </c>
      <c r="B94" s="54"/>
      <c r="C94" s="54"/>
      <c r="D94" s="54"/>
      <c r="E94" s="54"/>
      <c r="F94" s="54"/>
      <c r="G94" s="54"/>
      <c r="H94" s="54"/>
    </row>
    <row r="95" spans="1:8" ht="28.7" hidden="1" customHeight="1" x14ac:dyDescent="0.25">
      <c r="A95" s="54" t="s">
        <v>58</v>
      </c>
      <c r="B95" s="54"/>
      <c r="C95" s="54"/>
      <c r="D95" s="54"/>
      <c r="E95" s="54"/>
      <c r="F95" s="54"/>
      <c r="G95" s="54"/>
      <c r="H95" s="54"/>
    </row>
    <row r="96" spans="1:8" ht="28.7" hidden="1" customHeight="1" x14ac:dyDescent="0.25">
      <c r="A96" s="52" t="s">
        <v>59</v>
      </c>
      <c r="B96" s="52"/>
      <c r="C96" s="52"/>
      <c r="D96" s="52"/>
      <c r="E96" s="52"/>
      <c r="F96" s="52"/>
      <c r="G96" s="52"/>
      <c r="H96" s="52"/>
    </row>
    <row r="97" spans="1:8" hidden="1" x14ac:dyDescent="0.25">
      <c r="A97" s="7"/>
      <c r="B97" s="8"/>
      <c r="C97" s="8"/>
      <c r="D97" s="8"/>
      <c r="E97" s="8"/>
      <c r="F97" s="8"/>
      <c r="G97" s="8"/>
      <c r="H97" s="8"/>
    </row>
    <row r="98" spans="1:8" ht="15.75" hidden="1" x14ac:dyDescent="0.25">
      <c r="A98" s="53" t="s">
        <v>60</v>
      </c>
      <c r="B98" s="53"/>
      <c r="C98" s="53"/>
      <c r="D98" s="53"/>
      <c r="E98" s="53"/>
      <c r="F98" s="53"/>
      <c r="G98" s="53"/>
      <c r="H98" s="53"/>
    </row>
    <row r="99" spans="1:8" hidden="1" x14ac:dyDescent="0.25">
      <c r="A99" s="7"/>
      <c r="B99" s="8"/>
      <c r="C99" s="8"/>
      <c r="D99" s="8"/>
      <c r="E99" s="8"/>
      <c r="F99" s="8"/>
      <c r="G99" s="8"/>
      <c r="H99" s="8"/>
    </row>
    <row r="100" spans="1:8" ht="15.75" hidden="1" x14ac:dyDescent="0.25">
      <c r="A100" s="53" t="s">
        <v>61</v>
      </c>
      <c r="B100" s="53"/>
      <c r="C100" s="53"/>
      <c r="D100" s="53"/>
      <c r="E100" s="53"/>
      <c r="F100" s="53"/>
      <c r="G100" s="53"/>
      <c r="H100" s="53"/>
    </row>
    <row r="101" spans="1:8" hidden="1" x14ac:dyDescent="0.25">
      <c r="A101" s="54" t="s">
        <v>62</v>
      </c>
      <c r="B101" s="54"/>
      <c r="C101" s="54"/>
      <c r="D101" s="54"/>
      <c r="E101" s="54"/>
      <c r="F101" s="54"/>
      <c r="G101" s="54"/>
      <c r="H101" s="54"/>
    </row>
    <row r="102" spans="1:8" hidden="1" x14ac:dyDescent="0.25">
      <c r="A102" s="7"/>
      <c r="B102" s="8"/>
      <c r="C102" s="8"/>
      <c r="D102" s="8"/>
      <c r="E102" s="8"/>
      <c r="F102" s="8"/>
      <c r="G102" s="8"/>
      <c r="H102" s="8"/>
    </row>
    <row r="103" spans="1:8" hidden="1" x14ac:dyDescent="0.25">
      <c r="A103" s="52" t="s">
        <v>63</v>
      </c>
      <c r="B103" s="52"/>
      <c r="C103" s="52"/>
      <c r="D103" s="52"/>
      <c r="E103" s="52"/>
      <c r="F103" s="52"/>
      <c r="G103" s="52"/>
      <c r="H103" s="52"/>
    </row>
    <row r="104" spans="1:8" hidden="1" x14ac:dyDescent="0.25">
      <c r="A104" s="7"/>
      <c r="B104" s="8"/>
      <c r="C104" s="8"/>
      <c r="D104" s="8"/>
      <c r="E104" s="8"/>
      <c r="F104" s="8"/>
      <c r="G104" s="8"/>
      <c r="H104" s="8"/>
    </row>
    <row r="105" spans="1:8" ht="15.75" hidden="1" x14ac:dyDescent="0.25">
      <c r="A105" s="53" t="s">
        <v>64</v>
      </c>
      <c r="B105" s="53"/>
      <c r="C105" s="53"/>
      <c r="D105" s="53"/>
      <c r="E105" s="53"/>
      <c r="F105" s="53"/>
      <c r="G105" s="53"/>
      <c r="H105" s="53"/>
    </row>
    <row r="106" spans="1:8" hidden="1" x14ac:dyDescent="0.25">
      <c r="A106" s="7"/>
      <c r="B106" s="8"/>
      <c r="C106" s="8"/>
      <c r="D106" s="8"/>
      <c r="E106" s="8"/>
      <c r="F106" s="8"/>
      <c r="G106" s="8"/>
      <c r="H106" s="8"/>
    </row>
    <row r="107" spans="1:8" ht="30" hidden="1" x14ac:dyDescent="0.25">
      <c r="A107" s="9" t="s">
        <v>65</v>
      </c>
      <c r="B107" s="8"/>
      <c r="C107" s="8"/>
      <c r="D107" s="8"/>
      <c r="E107" s="8"/>
      <c r="F107" s="8"/>
      <c r="G107" s="8"/>
      <c r="H107" s="8"/>
    </row>
    <row r="108" spans="1:8" hidden="1" x14ac:dyDescent="0.25">
      <c r="A108" s="7"/>
      <c r="B108" s="8"/>
      <c r="C108" s="8"/>
      <c r="D108" s="8"/>
      <c r="E108" s="8"/>
      <c r="F108" s="8"/>
      <c r="G108" s="8"/>
      <c r="H108" s="8"/>
    </row>
    <row r="109" spans="1:8" hidden="1" x14ac:dyDescent="0.25">
      <c r="A109" s="52" t="s">
        <v>66</v>
      </c>
      <c r="B109" s="52"/>
      <c r="C109" s="52"/>
      <c r="D109" s="52"/>
      <c r="E109" s="52"/>
      <c r="F109" s="52"/>
      <c r="G109" s="52"/>
      <c r="H109" s="52"/>
    </row>
    <row r="110" spans="1:8" ht="31.5" hidden="1" customHeight="1" x14ac:dyDescent="0.25">
      <c r="A110" s="54" t="s">
        <v>67</v>
      </c>
      <c r="B110" s="54"/>
      <c r="C110" s="54"/>
      <c r="D110" s="54"/>
      <c r="E110" s="54"/>
      <c r="F110" s="54"/>
      <c r="G110" s="54"/>
      <c r="H110" s="54"/>
    </row>
    <row r="111" spans="1:8" x14ac:dyDescent="0.25">
      <c r="A111" s="5"/>
    </row>
  </sheetData>
  <mergeCells count="110">
    <mergeCell ref="A103:H103"/>
    <mergeCell ref="A105:H105"/>
    <mergeCell ref="A109:H109"/>
    <mergeCell ref="A110:H110"/>
    <mergeCell ref="A2:H2"/>
    <mergeCell ref="A94:H94"/>
    <mergeCell ref="A95:H95"/>
    <mergeCell ref="A96:H96"/>
    <mergeCell ref="A98:H98"/>
    <mergeCell ref="A100:H100"/>
    <mergeCell ref="A101:H101"/>
    <mergeCell ref="A91:H91"/>
    <mergeCell ref="A92:H92"/>
    <mergeCell ref="A93:H93"/>
    <mergeCell ref="H86:H87"/>
    <mergeCell ref="B86:B87"/>
    <mergeCell ref="C86:C87"/>
    <mergeCell ref="D86:D87"/>
    <mergeCell ref="E86:E87"/>
    <mergeCell ref="F86:F87"/>
    <mergeCell ref="G86:G87"/>
    <mergeCell ref="H77:H78"/>
    <mergeCell ref="B81:B82"/>
    <mergeCell ref="C81:C82"/>
    <mergeCell ref="D81:D82"/>
    <mergeCell ref="E81:E82"/>
    <mergeCell ref="F81:F82"/>
    <mergeCell ref="G81:G82"/>
    <mergeCell ref="H81:H82"/>
    <mergeCell ref="B77:B78"/>
    <mergeCell ref="C77:C78"/>
    <mergeCell ref="D77:D78"/>
    <mergeCell ref="E77:E78"/>
    <mergeCell ref="F77:F78"/>
    <mergeCell ref="G77:G78"/>
    <mergeCell ref="H44:H45"/>
    <mergeCell ref="B52:B53"/>
    <mergeCell ref="C52:C53"/>
    <mergeCell ref="D52:D53"/>
    <mergeCell ref="E52:E53"/>
    <mergeCell ref="F52:F53"/>
    <mergeCell ref="G52:G53"/>
    <mergeCell ref="H52:H53"/>
    <mergeCell ref="B44:B45"/>
    <mergeCell ref="C44:C45"/>
    <mergeCell ref="D44:D45"/>
    <mergeCell ref="E44:E45"/>
    <mergeCell ref="F44:F45"/>
    <mergeCell ref="G44:G45"/>
    <mergeCell ref="H32:H33"/>
    <mergeCell ref="B32:B33"/>
    <mergeCell ref="C32:C33"/>
    <mergeCell ref="D32:D33"/>
    <mergeCell ref="E32:E33"/>
    <mergeCell ref="F32:F33"/>
    <mergeCell ref="G32:G33"/>
    <mergeCell ref="H38:H39"/>
    <mergeCell ref="B40:B41"/>
    <mergeCell ref="C40:C41"/>
    <mergeCell ref="D40:D41"/>
    <mergeCell ref="E40:E41"/>
    <mergeCell ref="F40:F41"/>
    <mergeCell ref="G40:G41"/>
    <mergeCell ref="H40:H41"/>
    <mergeCell ref="B38:B39"/>
    <mergeCell ref="C38:C39"/>
    <mergeCell ref="D38:D39"/>
    <mergeCell ref="E38:E39"/>
    <mergeCell ref="F38:F39"/>
    <mergeCell ref="G38:G39"/>
    <mergeCell ref="H26:H28"/>
    <mergeCell ref="B30:B31"/>
    <mergeCell ref="C30:C31"/>
    <mergeCell ref="D30:D31"/>
    <mergeCell ref="E30:E31"/>
    <mergeCell ref="F30:F31"/>
    <mergeCell ref="G30:G31"/>
    <mergeCell ref="H30:H31"/>
    <mergeCell ref="B26:B28"/>
    <mergeCell ref="C26:C28"/>
    <mergeCell ref="D26:D28"/>
    <mergeCell ref="E26:E28"/>
    <mergeCell ref="F26:F28"/>
    <mergeCell ref="G26:G28"/>
    <mergeCell ref="H13:H14"/>
    <mergeCell ref="B20:B21"/>
    <mergeCell ref="C20:C21"/>
    <mergeCell ref="D20:D21"/>
    <mergeCell ref="E20:E21"/>
    <mergeCell ref="F20:F21"/>
    <mergeCell ref="G20:G21"/>
    <mergeCell ref="H20:H21"/>
    <mergeCell ref="B13:B14"/>
    <mergeCell ref="C13:C14"/>
    <mergeCell ref="D13:D14"/>
    <mergeCell ref="E13:E14"/>
    <mergeCell ref="F13:F14"/>
    <mergeCell ref="G13:G14"/>
    <mergeCell ref="G9:G10"/>
    <mergeCell ref="H9:H10"/>
    <mergeCell ref="A3:A4"/>
    <mergeCell ref="B3:B4"/>
    <mergeCell ref="C3:C4"/>
    <mergeCell ref="D3:D4"/>
    <mergeCell ref="E3:H3"/>
    <mergeCell ref="B9:B10"/>
    <mergeCell ref="C9:C10"/>
    <mergeCell ref="D9:D10"/>
    <mergeCell ref="E9:E10"/>
    <mergeCell ref="F9:F10"/>
  </mergeCells>
  <hyperlinks>
    <hyperlink ref="C3" location="_edn1" display="_edn1" xr:uid="{00000000-0004-0000-0000-000000000000}"/>
    <hyperlink ref="D3" location="_edn2" display="_edn2" xr:uid="{00000000-0004-0000-0000-000001000000}"/>
    <hyperlink ref="A6" location="_edn3" display="_edn3" xr:uid="{00000000-0004-0000-0000-000002000000}"/>
    <hyperlink ref="A25" location="_edn4" display="_edn4" xr:uid="{00000000-0004-0000-0000-000003000000}"/>
    <hyperlink ref="A51" location="_edn5" display="_edn5" xr:uid="{00000000-0004-0000-0000-000004000000}"/>
    <hyperlink ref="A80" location="_edn6" display="_edn6" xr:uid="{00000000-0004-0000-0000-000005000000}"/>
    <hyperlink ref="A85" location="_edn7" display="_edn7" xr:uid="{00000000-0004-0000-0000-000006000000}"/>
    <hyperlink ref="A92" location="P426" display="P426" xr:uid="{00000000-0004-0000-0000-000007000000}"/>
    <hyperlink ref="A96" location="P807" display="P807" xr:uid="{00000000-0004-0000-0000-000008000000}"/>
    <hyperlink ref="A103" location="_ednref4" display="_ednref4" xr:uid="{00000000-0004-0000-0000-000009000000}"/>
    <hyperlink ref="A107" location="_ednref6" display="_ednref6" xr:uid="{00000000-0004-0000-0000-00000A000000}"/>
    <hyperlink ref="A109" location="_ednref7" display="_ednref7" xr:uid="{00000000-0004-0000-0000-00000B000000}"/>
  </hyperlinks>
  <pageMargins left="0.70866141732283472" right="0.70866141732283472" top="0.74803149606299213" bottom="0.74803149606299213" header="0.31496062992125984" footer="0.31496062992125984"/>
  <pageSetup paperSize="9" scale="64" fitToHeight="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H58"/>
  <sheetViews>
    <sheetView tabSelected="1" workbookViewId="0">
      <pane xSplit="3" ySplit="7" topLeftCell="D8" activePane="bottomRight" state="frozen"/>
      <selection pane="topRight" activeCell="D1" sqref="D1"/>
      <selection pane="bottomLeft" activeCell="A8" sqref="A8"/>
      <selection pane="bottomRight" activeCell="B12" sqref="B12"/>
    </sheetView>
  </sheetViews>
  <sheetFormatPr defaultRowHeight="15" x14ac:dyDescent="0.25"/>
  <cols>
    <col min="1" max="1" width="9.28515625" customWidth="1"/>
    <col min="2" max="2" width="49.5703125" customWidth="1"/>
    <col min="5" max="5" width="14.7109375" customWidth="1"/>
    <col min="6" max="6" width="12.85546875" customWidth="1"/>
    <col min="7" max="7" width="13.140625" customWidth="1"/>
    <col min="8" max="8" width="14" customWidth="1"/>
  </cols>
  <sheetData>
    <row r="2" spans="1:8" ht="15.75" thickBot="1" x14ac:dyDescent="0.3">
      <c r="A2" s="69" t="s">
        <v>112</v>
      </c>
      <c r="B2" s="69"/>
      <c r="C2" s="69"/>
      <c r="D2" s="69"/>
      <c r="E2" s="69"/>
      <c r="F2" s="69"/>
      <c r="G2" s="69"/>
      <c r="H2" s="69"/>
    </row>
    <row r="3" spans="1:8" ht="15.75" thickBot="1" x14ac:dyDescent="0.3">
      <c r="A3" s="56" t="s">
        <v>68</v>
      </c>
      <c r="B3" s="58" t="s">
        <v>0</v>
      </c>
      <c r="C3" s="58" t="s">
        <v>69</v>
      </c>
      <c r="D3" s="58" t="s">
        <v>70</v>
      </c>
      <c r="E3" s="61" t="s">
        <v>4</v>
      </c>
      <c r="F3" s="62"/>
      <c r="G3" s="62"/>
      <c r="H3" s="63"/>
    </row>
    <row r="4" spans="1:8" ht="51.75" thickBot="1" x14ac:dyDescent="0.3">
      <c r="A4" s="57"/>
      <c r="B4" s="59"/>
      <c r="C4" s="59"/>
      <c r="D4" s="59"/>
      <c r="E4" s="45" t="s">
        <v>137</v>
      </c>
      <c r="F4" s="40" t="s">
        <v>138</v>
      </c>
      <c r="G4" s="40" t="s">
        <v>139</v>
      </c>
      <c r="H4" s="6" t="s">
        <v>5</v>
      </c>
    </row>
    <row r="5" spans="1:8" ht="15.75" thickBot="1" x14ac:dyDescent="0.3">
      <c r="A5" s="10">
        <v>1</v>
      </c>
      <c r="B5" s="10">
        <v>2</v>
      </c>
      <c r="C5" s="10">
        <v>3</v>
      </c>
      <c r="D5" s="10">
        <v>4</v>
      </c>
      <c r="E5" s="10">
        <v>5</v>
      </c>
      <c r="F5" s="10">
        <v>6</v>
      </c>
      <c r="G5" s="10">
        <v>7</v>
      </c>
      <c r="H5" s="15">
        <v>8</v>
      </c>
    </row>
    <row r="6" spans="1:8" x14ac:dyDescent="0.25">
      <c r="A6" s="1"/>
    </row>
    <row r="7" spans="1:8" ht="15.75" thickBot="1" x14ac:dyDescent="0.3">
      <c r="A7" s="1"/>
    </row>
    <row r="8" spans="1:8" ht="28.7" customHeight="1" thickBot="1" x14ac:dyDescent="0.3">
      <c r="A8" s="11">
        <v>1</v>
      </c>
      <c r="B8" s="12" t="s">
        <v>71</v>
      </c>
      <c r="C8" s="11">
        <v>26000</v>
      </c>
      <c r="D8" s="11" t="s">
        <v>7</v>
      </c>
      <c r="E8" s="29">
        <f>'раздел 1 '!E51</f>
        <v>2140882.73</v>
      </c>
      <c r="F8" s="29">
        <f>'раздел 1 '!F51</f>
        <v>3119350</v>
      </c>
      <c r="G8" s="29">
        <f>'раздел 1 '!G51</f>
        <v>3159350</v>
      </c>
      <c r="H8" s="11"/>
    </row>
    <row r="9" spans="1:8" ht="16.5" customHeight="1" x14ac:dyDescent="0.25">
      <c r="A9" s="56" t="s">
        <v>72</v>
      </c>
      <c r="B9" s="13" t="s">
        <v>10</v>
      </c>
      <c r="C9" s="58">
        <v>26100</v>
      </c>
      <c r="D9" s="58" t="s">
        <v>7</v>
      </c>
      <c r="E9" s="60"/>
      <c r="F9" s="60"/>
      <c r="G9" s="60"/>
      <c r="H9" s="60"/>
    </row>
    <row r="10" spans="1:8" ht="98.25" customHeight="1" thickBot="1" x14ac:dyDescent="0.3">
      <c r="A10" s="57"/>
      <c r="B10" s="14" t="s">
        <v>73</v>
      </c>
      <c r="C10" s="59"/>
      <c r="D10" s="59"/>
      <c r="E10" s="59"/>
      <c r="F10" s="59"/>
      <c r="G10" s="59"/>
      <c r="H10" s="59"/>
    </row>
    <row r="11" spans="1:8" ht="60" customHeight="1" thickBot="1" x14ac:dyDescent="0.3">
      <c r="A11" s="2" t="s">
        <v>74</v>
      </c>
      <c r="B11" s="14" t="s">
        <v>75</v>
      </c>
      <c r="C11" s="2">
        <v>26200</v>
      </c>
      <c r="D11" s="2" t="s">
        <v>7</v>
      </c>
      <c r="E11" s="2"/>
      <c r="F11" s="2"/>
      <c r="G11" s="2"/>
      <c r="H11" s="2"/>
    </row>
    <row r="12" spans="1:8" ht="57" customHeight="1" thickBot="1" x14ac:dyDescent="0.3">
      <c r="A12" s="2" t="s">
        <v>76</v>
      </c>
      <c r="B12" s="14" t="s">
        <v>77</v>
      </c>
      <c r="C12" s="2">
        <v>26300</v>
      </c>
      <c r="D12" s="2" t="s">
        <v>7</v>
      </c>
      <c r="E12" s="2"/>
      <c r="F12" s="2"/>
      <c r="G12" s="2"/>
      <c r="H12" s="2"/>
    </row>
    <row r="13" spans="1:8" ht="42" customHeight="1" thickBot="1" x14ac:dyDescent="0.3">
      <c r="A13" s="2" t="s">
        <v>78</v>
      </c>
      <c r="B13" s="14" t="s">
        <v>79</v>
      </c>
      <c r="C13" s="2">
        <v>26400</v>
      </c>
      <c r="D13" s="2" t="s">
        <v>7</v>
      </c>
      <c r="E13" s="30">
        <f>E8</f>
        <v>2140882.73</v>
      </c>
      <c r="F13" s="30">
        <f t="shared" ref="F13:H13" si="0">F8</f>
        <v>3119350</v>
      </c>
      <c r="G13" s="30">
        <f t="shared" si="0"/>
        <v>3159350</v>
      </c>
      <c r="H13" s="30">
        <f t="shared" si="0"/>
        <v>0</v>
      </c>
    </row>
    <row r="14" spans="1:8" ht="15" customHeight="1" x14ac:dyDescent="0.25">
      <c r="A14" s="64" t="s">
        <v>142</v>
      </c>
      <c r="B14" s="13" t="s">
        <v>10</v>
      </c>
      <c r="C14" s="58">
        <v>26410</v>
      </c>
      <c r="D14" s="58" t="s">
        <v>7</v>
      </c>
      <c r="E14" s="66">
        <f>E13-E19-E28</f>
        <v>1294021.1199999999</v>
      </c>
      <c r="F14" s="66">
        <f>F13-F19-F28</f>
        <v>669622.56000000006</v>
      </c>
      <c r="G14" s="66">
        <f>G13-G19-G28</f>
        <v>680300</v>
      </c>
      <c r="H14" s="66"/>
    </row>
    <row r="15" spans="1:8" ht="28.7" customHeight="1" thickBot="1" x14ac:dyDescent="0.3">
      <c r="A15" s="65"/>
      <c r="B15" s="14" t="s">
        <v>80</v>
      </c>
      <c r="C15" s="59"/>
      <c r="D15" s="59"/>
      <c r="E15" s="67"/>
      <c r="F15" s="67"/>
      <c r="G15" s="67"/>
      <c r="H15" s="67"/>
    </row>
    <row r="16" spans="1:8" ht="18" customHeight="1" x14ac:dyDescent="0.25">
      <c r="A16" s="56" t="s">
        <v>81</v>
      </c>
      <c r="B16" s="13" t="s">
        <v>10</v>
      </c>
      <c r="C16" s="58">
        <v>26411</v>
      </c>
      <c r="D16" s="58" t="s">
        <v>7</v>
      </c>
      <c r="E16" s="60">
        <f>E14</f>
        <v>1294021.1199999999</v>
      </c>
      <c r="F16" s="60">
        <f t="shared" ref="F16:H16" si="1">F14</f>
        <v>669622.56000000006</v>
      </c>
      <c r="G16" s="60">
        <f t="shared" si="1"/>
        <v>680300</v>
      </c>
      <c r="H16" s="60">
        <f t="shared" si="1"/>
        <v>0</v>
      </c>
    </row>
    <row r="17" spans="1:8" ht="19.5" customHeight="1" thickBot="1" x14ac:dyDescent="0.3">
      <c r="A17" s="57"/>
      <c r="B17" s="3" t="s">
        <v>82</v>
      </c>
      <c r="C17" s="59"/>
      <c r="D17" s="59"/>
      <c r="E17" s="59"/>
      <c r="F17" s="59"/>
      <c r="G17" s="59"/>
      <c r="H17" s="59"/>
    </row>
    <row r="18" spans="1:8" ht="28.7" customHeight="1" thickBot="1" x14ac:dyDescent="0.3">
      <c r="A18" s="2" t="s">
        <v>83</v>
      </c>
      <c r="B18" s="14" t="s">
        <v>84</v>
      </c>
      <c r="C18" s="2">
        <v>26412</v>
      </c>
      <c r="D18" s="2" t="s">
        <v>7</v>
      </c>
      <c r="E18" s="2"/>
      <c r="F18" s="2"/>
      <c r="G18" s="2"/>
      <c r="H18" s="2"/>
    </row>
    <row r="19" spans="1:8" ht="28.7" customHeight="1" thickBot="1" x14ac:dyDescent="0.3">
      <c r="A19" s="2" t="s">
        <v>85</v>
      </c>
      <c r="B19" s="3" t="s">
        <v>86</v>
      </c>
      <c r="C19" s="2">
        <v>26420</v>
      </c>
      <c r="D19" s="2" t="s">
        <v>7</v>
      </c>
      <c r="E19" s="30">
        <f>'раздел 1 '!E19</f>
        <v>602472.87</v>
      </c>
      <c r="F19" s="30">
        <f>'раздел 1 '!F19</f>
        <v>2209050</v>
      </c>
      <c r="G19" s="30">
        <f>'раздел 1 '!G19</f>
        <v>2209050</v>
      </c>
      <c r="H19" s="30">
        <f>'раздел 1 '!H19</f>
        <v>0</v>
      </c>
    </row>
    <row r="20" spans="1:8" ht="28.7" customHeight="1" x14ac:dyDescent="0.25">
      <c r="A20" s="56" t="s">
        <v>87</v>
      </c>
      <c r="B20" s="13" t="s">
        <v>10</v>
      </c>
      <c r="C20" s="58">
        <v>26421</v>
      </c>
      <c r="D20" s="58" t="s">
        <v>7</v>
      </c>
      <c r="E20" s="60">
        <f>E19</f>
        <v>602472.87</v>
      </c>
      <c r="F20" s="60">
        <f t="shared" ref="F20:H20" si="2">F19</f>
        <v>2209050</v>
      </c>
      <c r="G20" s="60">
        <f t="shared" si="2"/>
        <v>2209050</v>
      </c>
      <c r="H20" s="60">
        <f t="shared" si="2"/>
        <v>0</v>
      </c>
    </row>
    <row r="21" spans="1:8" ht="28.7" customHeight="1" thickBot="1" x14ac:dyDescent="0.3">
      <c r="A21" s="57"/>
      <c r="B21" s="3" t="s">
        <v>82</v>
      </c>
      <c r="C21" s="59"/>
      <c r="D21" s="59"/>
      <c r="E21" s="59"/>
      <c r="F21" s="59"/>
      <c r="G21" s="59"/>
      <c r="H21" s="59"/>
    </row>
    <row r="22" spans="1:8" ht="28.7" customHeight="1" thickBot="1" x14ac:dyDescent="0.3">
      <c r="A22" s="2" t="s">
        <v>88</v>
      </c>
      <c r="B22" s="3" t="s">
        <v>89</v>
      </c>
      <c r="C22" s="2">
        <v>26422</v>
      </c>
      <c r="D22" s="2" t="s">
        <v>7</v>
      </c>
      <c r="E22" s="2"/>
      <c r="F22" s="2"/>
      <c r="G22" s="2"/>
      <c r="H22" s="2"/>
    </row>
    <row r="23" spans="1:8" ht="28.7" customHeight="1" thickBot="1" x14ac:dyDescent="0.3">
      <c r="A23" s="2" t="s">
        <v>90</v>
      </c>
      <c r="B23" s="3" t="s">
        <v>91</v>
      </c>
      <c r="C23" s="2">
        <v>26430</v>
      </c>
      <c r="D23" s="2" t="s">
        <v>7</v>
      </c>
      <c r="E23" s="2"/>
      <c r="F23" s="2"/>
      <c r="G23" s="2"/>
      <c r="H23" s="2"/>
    </row>
    <row r="24" spans="1:8" ht="28.7" customHeight="1" thickBot="1" x14ac:dyDescent="0.3">
      <c r="A24" s="2" t="s">
        <v>92</v>
      </c>
      <c r="B24" s="14" t="s">
        <v>93</v>
      </c>
      <c r="C24" s="2">
        <v>26440</v>
      </c>
      <c r="D24" s="2" t="s">
        <v>7</v>
      </c>
      <c r="E24" s="2"/>
      <c r="F24" s="2"/>
      <c r="G24" s="2"/>
      <c r="H24" s="2"/>
    </row>
    <row r="25" spans="1:8" ht="28.7" customHeight="1" x14ac:dyDescent="0.25">
      <c r="A25" s="56" t="s">
        <v>94</v>
      </c>
      <c r="B25" s="13" t="s">
        <v>10</v>
      </c>
      <c r="C25" s="58">
        <v>26441</v>
      </c>
      <c r="D25" s="58" t="s">
        <v>7</v>
      </c>
      <c r="E25" s="58"/>
      <c r="F25" s="58"/>
      <c r="G25" s="58"/>
      <c r="H25" s="58"/>
    </row>
    <row r="26" spans="1:8" ht="28.7" customHeight="1" thickBot="1" x14ac:dyDescent="0.3">
      <c r="A26" s="57"/>
      <c r="B26" s="3" t="s">
        <v>82</v>
      </c>
      <c r="C26" s="59"/>
      <c r="D26" s="59"/>
      <c r="E26" s="59"/>
      <c r="F26" s="59"/>
      <c r="G26" s="59"/>
      <c r="H26" s="59"/>
    </row>
    <row r="27" spans="1:8" ht="28.7" customHeight="1" thickBot="1" x14ac:dyDescent="0.3">
      <c r="A27" s="2" t="s">
        <v>95</v>
      </c>
      <c r="B27" s="3" t="s">
        <v>89</v>
      </c>
      <c r="C27" s="2">
        <v>26442</v>
      </c>
      <c r="D27" s="2" t="s">
        <v>7</v>
      </c>
      <c r="E27" s="2"/>
      <c r="F27" s="2"/>
      <c r="G27" s="2"/>
      <c r="H27" s="2"/>
    </row>
    <row r="28" spans="1:8" ht="28.7" customHeight="1" thickBot="1" x14ac:dyDescent="0.3">
      <c r="A28" s="2" t="s">
        <v>96</v>
      </c>
      <c r="B28" s="14" t="s">
        <v>97</v>
      </c>
      <c r="C28" s="2">
        <v>26450</v>
      </c>
      <c r="D28" s="2" t="s">
        <v>7</v>
      </c>
      <c r="E28" s="30">
        <v>244388.74</v>
      </c>
      <c r="F28" s="30">
        <v>240677.44</v>
      </c>
      <c r="G28" s="30">
        <v>270000</v>
      </c>
      <c r="H28" s="30">
        <f>'раздел 1 '!H23</f>
        <v>0</v>
      </c>
    </row>
    <row r="29" spans="1:8" ht="28.7" customHeight="1" x14ac:dyDescent="0.25">
      <c r="A29" s="56" t="s">
        <v>98</v>
      </c>
      <c r="B29" s="13" t="s">
        <v>10</v>
      </c>
      <c r="C29" s="70">
        <v>26451</v>
      </c>
      <c r="D29" s="58" t="s">
        <v>7</v>
      </c>
      <c r="E29" s="60">
        <f>E28</f>
        <v>244388.74</v>
      </c>
      <c r="F29" s="60">
        <f t="shared" ref="F29:H29" si="3">F28</f>
        <v>240677.44</v>
      </c>
      <c r="G29" s="60">
        <f t="shared" si="3"/>
        <v>270000</v>
      </c>
      <c r="H29" s="60">
        <f t="shared" si="3"/>
        <v>0</v>
      </c>
    </row>
    <row r="30" spans="1:8" ht="28.7" customHeight="1" thickBot="1" x14ac:dyDescent="0.3">
      <c r="A30" s="57"/>
      <c r="B30" s="3" t="s">
        <v>82</v>
      </c>
      <c r="C30" s="71"/>
      <c r="D30" s="59"/>
      <c r="E30" s="59"/>
      <c r="F30" s="59"/>
      <c r="G30" s="59"/>
      <c r="H30" s="59"/>
    </row>
    <row r="31" spans="1:8" ht="28.7" customHeight="1" thickBot="1" x14ac:dyDescent="0.3">
      <c r="A31" s="2" t="s">
        <v>99</v>
      </c>
      <c r="B31" s="3" t="s">
        <v>100</v>
      </c>
      <c r="C31" s="72">
        <v>26452</v>
      </c>
      <c r="D31" s="2" t="s">
        <v>7</v>
      </c>
      <c r="E31" s="2"/>
      <c r="F31" s="2"/>
      <c r="G31" s="2"/>
      <c r="H31" s="2"/>
    </row>
    <row r="32" spans="1:8" ht="42.75" customHeight="1" thickBot="1" x14ac:dyDescent="0.3">
      <c r="A32" s="2" t="s">
        <v>101</v>
      </c>
      <c r="B32" s="14" t="s">
        <v>102</v>
      </c>
      <c r="C32" s="72">
        <v>26500</v>
      </c>
      <c r="D32" s="2" t="s">
        <v>7</v>
      </c>
      <c r="E32" s="30">
        <f>E8</f>
        <v>2140882.73</v>
      </c>
      <c r="F32" s="30">
        <f>F8</f>
        <v>3119350</v>
      </c>
      <c r="G32" s="30">
        <f>G8</f>
        <v>3159350</v>
      </c>
      <c r="H32" s="2"/>
    </row>
    <row r="33" spans="1:8" ht="28.7" customHeight="1" thickBot="1" x14ac:dyDescent="0.3">
      <c r="A33" s="2"/>
      <c r="B33" s="13" t="s">
        <v>103</v>
      </c>
      <c r="C33" s="72">
        <v>26510</v>
      </c>
      <c r="D33" s="2"/>
      <c r="E33" s="2"/>
      <c r="F33" s="2"/>
      <c r="G33" s="2"/>
      <c r="H33" s="2"/>
    </row>
    <row r="34" spans="1:8" ht="66.75" customHeight="1" thickBot="1" x14ac:dyDescent="0.3">
      <c r="A34" s="2" t="s">
        <v>104</v>
      </c>
      <c r="B34" s="12" t="s">
        <v>105</v>
      </c>
      <c r="C34" s="72">
        <v>26600</v>
      </c>
      <c r="D34" s="2" t="s">
        <v>7</v>
      </c>
      <c r="E34" s="2"/>
      <c r="F34" s="2"/>
      <c r="G34" s="2"/>
      <c r="H34" s="2"/>
    </row>
    <row r="35" spans="1:8" ht="22.5" customHeight="1" thickBot="1" x14ac:dyDescent="0.3">
      <c r="A35" s="2"/>
      <c r="B35" s="13" t="s">
        <v>103</v>
      </c>
      <c r="C35" s="72">
        <v>26610</v>
      </c>
      <c r="D35" s="2"/>
      <c r="E35" s="2"/>
      <c r="F35" s="2"/>
      <c r="G35" s="2"/>
      <c r="H35" s="2"/>
    </row>
    <row r="37" spans="1:8" hidden="1" x14ac:dyDescent="0.25"/>
    <row r="38" spans="1:8" ht="108" hidden="1" customHeight="1" x14ac:dyDescent="0.25">
      <c r="A38" s="68" t="s">
        <v>106</v>
      </c>
      <c r="B38" s="68"/>
      <c r="C38" s="68"/>
      <c r="D38" s="68"/>
      <c r="E38" s="68"/>
      <c r="F38" s="68"/>
      <c r="G38" s="68"/>
      <c r="H38" s="68"/>
    </row>
    <row r="39" spans="1:8" hidden="1" x14ac:dyDescent="0.25">
      <c r="A39" s="7"/>
      <c r="B39" s="8"/>
      <c r="C39" s="8"/>
      <c r="D39" s="8"/>
      <c r="E39" s="8"/>
      <c r="F39" s="8"/>
      <c r="G39" s="8"/>
      <c r="H39" s="8"/>
    </row>
    <row r="40" spans="1:8" ht="30.75" hidden="1" customHeight="1" x14ac:dyDescent="0.25">
      <c r="A40" s="68" t="s">
        <v>107</v>
      </c>
      <c r="B40" s="68"/>
      <c r="C40" s="68"/>
      <c r="D40" s="68"/>
      <c r="E40" s="68"/>
      <c r="F40" s="68"/>
      <c r="G40" s="68"/>
      <c r="H40" s="68"/>
    </row>
    <row r="41" spans="1:8" hidden="1" x14ac:dyDescent="0.25">
      <c r="A41" s="7"/>
      <c r="B41" s="8"/>
      <c r="C41" s="8"/>
      <c r="D41" s="8"/>
      <c r="E41" s="8"/>
      <c r="F41" s="8"/>
      <c r="G41" s="8"/>
      <c r="H41" s="8"/>
    </row>
    <row r="42" spans="1:8" ht="28.5" hidden="1" customHeight="1" x14ac:dyDescent="0.25">
      <c r="A42" s="68" t="s">
        <v>108</v>
      </c>
      <c r="B42" s="68"/>
      <c r="C42" s="68"/>
      <c r="D42" s="68"/>
      <c r="E42" s="68"/>
      <c r="F42" s="68"/>
      <c r="G42" s="68"/>
      <c r="H42" s="68"/>
    </row>
    <row r="43" spans="1:8" hidden="1" x14ac:dyDescent="0.25">
      <c r="A43" s="7"/>
      <c r="B43" s="8"/>
      <c r="C43" s="8"/>
      <c r="D43" s="8"/>
      <c r="E43" s="8"/>
      <c r="F43" s="8"/>
      <c r="G43" s="8"/>
      <c r="H43" s="8"/>
    </row>
    <row r="44" spans="1:8" hidden="1" x14ac:dyDescent="0.25">
      <c r="A44" s="52" t="s">
        <v>109</v>
      </c>
      <c r="B44" s="52"/>
      <c r="C44" s="52"/>
      <c r="D44" s="52"/>
      <c r="E44" s="52"/>
      <c r="F44" s="52"/>
      <c r="G44" s="52"/>
      <c r="H44" s="52"/>
    </row>
    <row r="45" spans="1:8" hidden="1" x14ac:dyDescent="0.25">
      <c r="A45" s="7"/>
      <c r="B45" s="8"/>
      <c r="C45" s="8"/>
      <c r="D45" s="8"/>
      <c r="E45" s="8"/>
      <c r="F45" s="8"/>
      <c r="G45" s="8"/>
      <c r="H45" s="8"/>
    </row>
    <row r="46" spans="1:8" ht="21" hidden="1" customHeight="1" x14ac:dyDescent="0.25">
      <c r="A46" s="68" t="s">
        <v>110</v>
      </c>
      <c r="B46" s="68"/>
      <c r="C46" s="68"/>
      <c r="D46" s="68"/>
      <c r="E46" s="68"/>
      <c r="F46" s="68"/>
      <c r="G46" s="68"/>
      <c r="H46" s="68"/>
    </row>
    <row r="47" spans="1:8" hidden="1" x14ac:dyDescent="0.25">
      <c r="A47" s="7"/>
      <c r="B47" s="8"/>
      <c r="C47" s="8"/>
      <c r="D47" s="8"/>
      <c r="E47" s="8"/>
      <c r="F47" s="8"/>
      <c r="G47" s="8"/>
      <c r="H47" s="8"/>
    </row>
    <row r="48" spans="1:8" ht="38.25" hidden="1" customHeight="1" x14ac:dyDescent="0.25">
      <c r="A48" s="68" t="s">
        <v>111</v>
      </c>
      <c r="B48" s="68"/>
      <c r="C48" s="68"/>
      <c r="D48" s="68"/>
      <c r="E48" s="68"/>
      <c r="F48" s="68"/>
      <c r="G48" s="68"/>
      <c r="H48" s="68"/>
    </row>
    <row r="49" spans="1:1" hidden="1" x14ac:dyDescent="0.25">
      <c r="A49" s="5"/>
    </row>
    <row r="50" spans="1:1" hidden="1" x14ac:dyDescent="0.25"/>
    <row r="51" spans="1:1" x14ac:dyDescent="0.25">
      <c r="A51" s="5" t="s">
        <v>129</v>
      </c>
    </row>
    <row r="53" spans="1:1" x14ac:dyDescent="0.25">
      <c r="A53" t="s">
        <v>130</v>
      </c>
    </row>
    <row r="55" spans="1:1" x14ac:dyDescent="0.25">
      <c r="A55" t="s">
        <v>131</v>
      </c>
    </row>
    <row r="56" spans="1:1" x14ac:dyDescent="0.25">
      <c r="A56" t="s">
        <v>140</v>
      </c>
    </row>
    <row r="58" spans="1:1" x14ac:dyDescent="0.25">
      <c r="A58" t="s">
        <v>141</v>
      </c>
    </row>
  </sheetData>
  <mergeCells count="54">
    <mergeCell ref="A2:H2"/>
    <mergeCell ref="A38:H38"/>
    <mergeCell ref="A40:H40"/>
    <mergeCell ref="A42:H42"/>
    <mergeCell ref="A44:H44"/>
    <mergeCell ref="H16:H17"/>
    <mergeCell ref="A20:A21"/>
    <mergeCell ref="C20:C21"/>
    <mergeCell ref="D20:D21"/>
    <mergeCell ref="E20:E21"/>
    <mergeCell ref="F20:F21"/>
    <mergeCell ref="G20:G21"/>
    <mergeCell ref="H20:H21"/>
    <mergeCell ref="A16:A17"/>
    <mergeCell ref="C16:C17"/>
    <mergeCell ref="D16:D17"/>
    <mergeCell ref="A46:H46"/>
    <mergeCell ref="A48:H48"/>
    <mergeCell ref="H25:H26"/>
    <mergeCell ref="A29:A30"/>
    <mergeCell ref="C29:C30"/>
    <mergeCell ref="D29:D30"/>
    <mergeCell ref="E29:E30"/>
    <mergeCell ref="F29:F30"/>
    <mergeCell ref="G29:G30"/>
    <mergeCell ref="H29:H30"/>
    <mergeCell ref="A25:A26"/>
    <mergeCell ref="C25:C26"/>
    <mergeCell ref="D25:D26"/>
    <mergeCell ref="E25:E26"/>
    <mergeCell ref="F25:F26"/>
    <mergeCell ref="G25:G26"/>
    <mergeCell ref="E16:E17"/>
    <mergeCell ref="F16:F17"/>
    <mergeCell ref="G16:G17"/>
    <mergeCell ref="G9:G10"/>
    <mergeCell ref="H9:H10"/>
    <mergeCell ref="G14:G15"/>
    <mergeCell ref="H14:H15"/>
    <mergeCell ref="A14:A15"/>
    <mergeCell ref="C14:C15"/>
    <mergeCell ref="D14:D15"/>
    <mergeCell ref="E14:E15"/>
    <mergeCell ref="F14:F15"/>
    <mergeCell ref="A3:A4"/>
    <mergeCell ref="B3:B4"/>
    <mergeCell ref="C3:C4"/>
    <mergeCell ref="D3:D4"/>
    <mergeCell ref="E3:H3"/>
    <mergeCell ref="A9:A10"/>
    <mergeCell ref="C9:C10"/>
    <mergeCell ref="D9:D10"/>
    <mergeCell ref="E9:E10"/>
    <mergeCell ref="F9:F10"/>
  </mergeCells>
  <hyperlinks>
    <hyperlink ref="B8" location="_edn1" display="_edn1" xr:uid="{00000000-0004-0000-0100-000000000000}"/>
    <hyperlink ref="B17" r:id="rId1" display="consultantplus://offline/ref=D9A661C356FA30FB49B2273B30A2A3B39CB5BA089D10666D5AF16F2A364F182B114803113A820CDE736D13327By1jCG" xr:uid="{00000000-0004-0000-0100-000001000000}"/>
    <hyperlink ref="B19" r:id="rId2" display="consultantplus://offline/ref=D9A661C356FA30FB49B2273B30A2A3B39CB4B80C9119666D5AF16F2A364F182B03485B1F3A8614D425225567771449D90B638D53D72Ay0jCG" xr:uid="{00000000-0004-0000-0100-000002000000}"/>
    <hyperlink ref="B21" r:id="rId3" display="consultantplus://offline/ref=D9A661C356FA30FB49B2273B30A2A3B39CB5BA089D10666D5AF16F2A364F182B114803113A820CDE736D13327By1jCG" xr:uid="{00000000-0004-0000-0100-000003000000}"/>
    <hyperlink ref="B22" r:id="rId4" display="consultantplus://offline/ref=D9A661C356FA30FB49B2273B30A2A3B39CB4BE0C911C666D5AF16F2A364F182B114803113A820CDE736D13327By1jCG" xr:uid="{00000000-0004-0000-0100-000004000000}"/>
    <hyperlink ref="B23" location="_edn5" display="_edn5" xr:uid="{00000000-0004-0000-0100-000005000000}"/>
    <hyperlink ref="B26" r:id="rId5" display="consultantplus://offline/ref=D9A661C356FA30FB49B2273B30A2A3B39CB5BA089D10666D5AF16F2A364F182B114803113A820CDE736D13327By1jCG" xr:uid="{00000000-0004-0000-0100-000006000000}"/>
    <hyperlink ref="B27" r:id="rId6" display="consultantplus://offline/ref=D9A661C356FA30FB49B2273B30A2A3B39CB4BE0C911C666D5AF16F2A364F182B114803113A820CDE736D13327By1jCG" xr:uid="{00000000-0004-0000-0100-000007000000}"/>
    <hyperlink ref="B30" r:id="rId7" display="consultantplus://offline/ref=D9A661C356FA30FB49B2273B30A2A3B39CB5BA089D10666D5AF16F2A364F182B114803113A820CDE736D13327By1jCG" xr:uid="{00000000-0004-0000-0100-000008000000}"/>
    <hyperlink ref="B31" r:id="rId8" display="consultantplus://offline/ref=D9A661C356FA30FB49B2273B30A2A3B39CB4BE0C911C666D5AF16F2A364F182B114803113A820CDE736D13327By1jCG" xr:uid="{00000000-0004-0000-0100-000009000000}"/>
    <hyperlink ref="B34" r:id="rId9" display="consultantplus://offline/ref=D9A661C356FA30FB49B2273B30A2A3B39CB4BE0C911C666D5AF16F2A364F182B114803113A820CDE736D13327By1jCG" xr:uid="{00000000-0004-0000-0100-00000A000000}"/>
    <hyperlink ref="A44" location="_ednref4" display="_ednref4" xr:uid="{00000000-0004-0000-0100-00000B000000}"/>
  </hyperlinks>
  <pageMargins left="0.70866141732283472" right="0.70866141732283472" top="0.74803149606299213" bottom="0.74803149606299213" header="0.31496062992125984" footer="0.31496062992125984"/>
  <pageSetup paperSize="9" scale="61" orientation="portrait"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10</vt:i4>
      </vt:variant>
    </vt:vector>
  </HeadingPairs>
  <TitlesOfParts>
    <vt:vector size="13" baseType="lpstr">
      <vt:lpstr>раздел 1 </vt:lpstr>
      <vt:lpstr>раздел 2</vt:lpstr>
      <vt:lpstr>Лист1</vt:lpstr>
      <vt:lpstr>'раздел 1 '!_edn4</vt:lpstr>
      <vt:lpstr>'раздел 1 '!_edn6</vt:lpstr>
      <vt:lpstr>'раздел 1 '!_edn7</vt:lpstr>
      <vt:lpstr>'раздел 1 '!_ednref1</vt:lpstr>
      <vt:lpstr>'раздел 1 '!_ednref2</vt:lpstr>
      <vt:lpstr>'раздел 1 '!_ednref3</vt:lpstr>
      <vt:lpstr>'раздел 1 '!_ednref4</vt:lpstr>
      <vt:lpstr>'раздел 1 '!_ednref5</vt:lpstr>
      <vt:lpstr>'раздел 1 '!_ednref6</vt:lpstr>
      <vt:lpstr>'раздел 1 '!_ednref7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Казанцева Елена Эдуардовна</dc:creator>
  <cp:lastModifiedBy>Тугушева Анна Александровна</cp:lastModifiedBy>
  <cp:lastPrinted>2022-03-29T04:17:04Z</cp:lastPrinted>
  <dcterms:created xsi:type="dcterms:W3CDTF">2019-12-30T05:38:04Z</dcterms:created>
  <dcterms:modified xsi:type="dcterms:W3CDTF">2022-03-29T04:17:11Z</dcterms:modified>
</cp:coreProperties>
</file>